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filterPrivacy="1"/>
  <xr:revisionPtr revIDLastSave="0" documentId="13_ncr:1_{BF3FE070-F2A3-432F-91C2-A14EAB2EFBAA}" xr6:coauthVersionLast="47" xr6:coauthVersionMax="47" xr10:uidLastSave="{00000000-0000-0000-0000-000000000000}"/>
  <bookViews>
    <workbookView xWindow="825" yWindow="0" windowWidth="22380" windowHeight="15600" activeTab="1" xr2:uid="{00000000-000D-0000-FFFF-FFFF00000000}"/>
  </bookViews>
  <sheets>
    <sheet name="Целевые показатели" sheetId="1" r:id="rId1"/>
    <sheet name="Перечень мероприятий" sheetId="2" r:id="rId2"/>
  </sheets>
  <definedNames>
    <definedName name="_xlnm.Print_Area" localSheetId="0">'Целевые показатели'!$A$1:$J$13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" i="2" l="1"/>
  <c r="G29" i="2"/>
  <c r="I29" i="2"/>
  <c r="J29" i="2"/>
  <c r="H29" i="2"/>
  <c r="H40" i="2"/>
  <c r="E16" i="2"/>
  <c r="F16" i="2"/>
  <c r="G16" i="2"/>
  <c r="H16" i="2"/>
  <c r="I16" i="2"/>
  <c r="J16" i="2"/>
  <c r="E29" i="2"/>
  <c r="D17" i="2"/>
  <c r="D18" i="2"/>
  <c r="D19" i="2"/>
  <c r="D20" i="2"/>
  <c r="D16" i="2"/>
  <c r="D21" i="2"/>
  <c r="D22" i="2"/>
  <c r="D23" i="2"/>
  <c r="D24" i="2"/>
  <c r="I39" i="2" l="1"/>
  <c r="I40" i="2"/>
  <c r="I41" i="2"/>
  <c r="I38" i="2"/>
  <c r="I37" i="2"/>
  <c r="I30" i="2"/>
  <c r="I46" i="2" s="1"/>
  <c r="I45" i="2"/>
  <c r="I28" i="2"/>
  <c r="I27" i="2"/>
  <c r="I26" i="2"/>
  <c r="I11" i="2"/>
  <c r="I6" i="2"/>
  <c r="D12" i="2"/>
  <c r="D13" i="2"/>
  <c r="D14" i="2"/>
  <c r="D15" i="2"/>
  <c r="J11" i="2"/>
  <c r="H11" i="2"/>
  <c r="G11" i="2"/>
  <c r="F11" i="2"/>
  <c r="E11" i="2"/>
  <c r="I43" i="2" l="1"/>
  <c r="I44" i="2"/>
  <c r="D11" i="2"/>
  <c r="I42" i="2" l="1"/>
  <c r="E27" i="2"/>
  <c r="F27" i="2"/>
  <c r="G27" i="2"/>
  <c r="H27" i="2"/>
  <c r="J27" i="2"/>
  <c r="E28" i="2"/>
  <c r="F28" i="2"/>
  <c r="G28" i="2"/>
  <c r="H28" i="2"/>
  <c r="J28" i="2"/>
  <c r="F29" i="2"/>
  <c r="E30" i="2"/>
  <c r="F30" i="2"/>
  <c r="G30" i="2"/>
  <c r="H30" i="2"/>
  <c r="J30" i="2"/>
  <c r="D30" i="2" l="1"/>
  <c r="D29" i="2"/>
  <c r="D28" i="2"/>
  <c r="D27" i="2"/>
  <c r="C28" i="2"/>
  <c r="C29" i="2"/>
  <c r="C30" i="2"/>
  <c r="C27" i="2"/>
  <c r="E38" i="2" l="1"/>
  <c r="E43" i="2" s="1"/>
  <c r="F38" i="2"/>
  <c r="F43" i="2" s="1"/>
  <c r="G38" i="2"/>
  <c r="G43" i="2" s="1"/>
  <c r="H38" i="2"/>
  <c r="H43" i="2" s="1"/>
  <c r="J38" i="2"/>
  <c r="J43" i="2" s="1"/>
  <c r="E39" i="2"/>
  <c r="E44" i="2" s="1"/>
  <c r="F39" i="2"/>
  <c r="F44" i="2" s="1"/>
  <c r="G39" i="2"/>
  <c r="H39" i="2"/>
  <c r="H44" i="2" s="1"/>
  <c r="J39" i="2"/>
  <c r="J44" i="2" s="1"/>
  <c r="F40" i="2"/>
  <c r="G40" i="2"/>
  <c r="G45" i="2" s="1"/>
  <c r="H45" i="2"/>
  <c r="J40" i="2"/>
  <c r="J45" i="2" s="1"/>
  <c r="E41" i="2"/>
  <c r="E46" i="2" s="1"/>
  <c r="F41" i="2"/>
  <c r="F46" i="2" s="1"/>
  <c r="G41" i="2"/>
  <c r="G46" i="2" s="1"/>
  <c r="H41" i="2"/>
  <c r="H46" i="2" s="1"/>
  <c r="J41" i="2"/>
  <c r="J46" i="2" s="1"/>
  <c r="H26" i="2"/>
  <c r="E26" i="2"/>
  <c r="G26" i="2"/>
  <c r="J26" i="2"/>
  <c r="D39" i="2" l="1"/>
  <c r="J37" i="2"/>
  <c r="D41" i="2"/>
  <c r="H37" i="2"/>
  <c r="F37" i="2"/>
  <c r="G37" i="2"/>
  <c r="D38" i="2"/>
  <c r="E40" i="2"/>
  <c r="D40" i="2" l="1"/>
  <c r="E45" i="2"/>
  <c r="E37" i="2"/>
  <c r="D37" i="2" s="1"/>
  <c r="J6" i="2" l="1"/>
  <c r="E6" i="2"/>
  <c r="F6" i="2"/>
  <c r="F45" i="2" s="1"/>
  <c r="D45" i="2" s="1"/>
  <c r="G6" i="2"/>
  <c r="H6" i="2"/>
  <c r="D26" i="2" l="1"/>
  <c r="F26" i="2"/>
  <c r="F42" i="2" l="1"/>
  <c r="H42" i="2"/>
  <c r="G42" i="2"/>
  <c r="E42" i="2"/>
  <c r="D43" i="2"/>
  <c r="D44" i="2"/>
  <c r="D46" i="2"/>
  <c r="J42" i="2"/>
  <c r="D42" i="2" l="1"/>
  <c r="E32" i="2"/>
  <c r="F32" i="2"/>
  <c r="G32" i="2"/>
  <c r="H32" i="2"/>
  <c r="J32" i="2"/>
  <c r="D33" i="2"/>
  <c r="D34" i="2"/>
  <c r="D35" i="2"/>
  <c r="D36" i="2"/>
  <c r="D32" i="2" l="1"/>
  <c r="D6" i="2"/>
  <c r="D7" i="2"/>
  <c r="D8" i="2"/>
  <c r="D9" i="2"/>
  <c r="D10" i="2"/>
</calcChain>
</file>

<file path=xl/sharedStrings.xml><?xml version="1.0" encoding="utf-8"?>
<sst xmlns="http://schemas.openxmlformats.org/spreadsheetml/2006/main" count="92" uniqueCount="50">
  <si>
    <t>Наименование целевого показателя</t>
  </si>
  <si>
    <t>Единица измерения</t>
  </si>
  <si>
    <t>Значения целевых показателей</t>
  </si>
  <si>
    <t>%</t>
  </si>
  <si>
    <t xml:space="preserve">Наименование
мероприятия
</t>
  </si>
  <si>
    <t>Ответственный исполнитель, соисполнители</t>
  </si>
  <si>
    <t xml:space="preserve">Источники    
финансирования
</t>
  </si>
  <si>
    <t>Объемы финансирования (тыс. руб.)</t>
  </si>
  <si>
    <t>Всего</t>
  </si>
  <si>
    <t>федеральный бюджет</t>
  </si>
  <si>
    <t>областной бюджет</t>
  </si>
  <si>
    <t>внебюджетные средства</t>
  </si>
  <si>
    <t>местный бюджет</t>
  </si>
  <si>
    <t>2022 год</t>
  </si>
  <si>
    <t>2023 год</t>
  </si>
  <si>
    <t>2024 год</t>
  </si>
  <si>
    <t>2025 год</t>
  </si>
  <si>
    <t>2026 год</t>
  </si>
  <si>
    <t>Администрация Вилегодского муниципального округа</t>
  </si>
  <si>
    <t>ПЕРЕЧЕНЬ
целевых показателей муниципальной программы Вилегодского муниципального округа Архангельской области
«Содержание мест захоронения и организация ритуальных услуг в Вилегодском муниципальном округе»</t>
  </si>
  <si>
    <t>Наименование целевых показателей муниципальной программы</t>
  </si>
  <si>
    <t>Порядок расчета</t>
  </si>
  <si>
    <t>Источники информации</t>
  </si>
  <si>
    <t>1. Выполнение необходимого объема работ по содержанию мест захоронения в Вилегодском муниципальном округе</t>
  </si>
  <si>
    <t>Ответственный исполнитель - Управление инфраструктурного развития Администрации Вилегодского мунципального округа</t>
  </si>
  <si>
    <t>Еденица измерения</t>
  </si>
  <si>
    <t>II. Порядок расчета и источники информации о значениях целевых показателей муниципальной программы</t>
  </si>
  <si>
    <t xml:space="preserve">Ожидаемые  конечные
результаты  
реализации  
мероприятий
</t>
  </si>
  <si>
    <t>Качественное содержание мест захоронения в соответствии с требованиями санитарных норм</t>
  </si>
  <si>
    <t>Отчеты Управления инфраструктурного развития</t>
  </si>
  <si>
    <t>Итого, в том числе</t>
  </si>
  <si>
    <t>Итого по муниципальной программе</t>
  </si>
  <si>
    <t>Муниципальная программа Вилегодского муниципального округа Архангельской области                                                                                                                           «Содержание мест захоронения и организация ритуальных услуг в Вилегодском муниципальном округе</t>
  </si>
  <si>
    <t>Задача № 1 - Организация и проведение работ по содержанию кладбищ Вилегодского муниципального округа</t>
  </si>
  <si>
    <t xml:space="preserve">2.1. Выполнение работ по содержанию мест захоронения в зоне ответственности территориальных органов администрации Вилегодского муниципального округа
</t>
  </si>
  <si>
    <t>Всего по задаче №1</t>
  </si>
  <si>
    <t>Доля работ = Р(факт)/Р(план)*100</t>
  </si>
  <si>
    <t>Приложение № 1
к муниципальной программе                                                                        Вилегодского муниципального округа Архангельской области «Содержание мест захоронения и организация ритуальных услуг в Вилегодском муниципальном округе»</t>
  </si>
  <si>
    <t>Всего по задаче № 2</t>
  </si>
  <si>
    <t>Задача № 2 – Организация и проведение работ по содержанию кладбищ в зоне ответственности территориальных отделов</t>
  </si>
  <si>
    <t>1.1.Выполнение работ по содержанию мест захоронения в границах с. Ильинско-Подомское Вилегодского муниципального округа</t>
  </si>
  <si>
    <t>Территориальные органы администрации Вилегодского муниципального округа</t>
  </si>
  <si>
    <t>1.2. Приобретение земельного участка для нового кладбища в Вилегодском муниципальном округе</t>
  </si>
  <si>
    <t>2027 год</t>
  </si>
  <si>
    <t>1.4.  Строительство нового кладбища в Вилегодском муниципальном округе</t>
  </si>
  <si>
    <t>1.3. Транспортировка бесхозных умерших.</t>
  </si>
  <si>
    <t>Создание нового кладбища, площадью 10 га</t>
  </si>
  <si>
    <t>Приложение № 2
к муниципальной программе                                                                      Вилегодского муниципального округа                                                       Архангельской области                                                                                             «Содержание мест захоронения и организация ритуальных услуг                                                                                                                            в Вилегодском муниципальном округе»</t>
  </si>
  <si>
    <t xml:space="preserve">
2022 год</t>
  </si>
  <si>
    <t xml:space="preserve">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</si>
</sst>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Calibri"/>
      <family val="2"/>
      <scheme val="minor"/>
    </font>
    <font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67">
    <xf numFmtId="0" fontId="0" fillId="0" borderId="0" xfId="0"/>
    <xf numFmtId="0" fontId="2" fillId="0" borderId="0" xfId="0" applyFont="1" applyAlignment="1">
      <alignment horizontal="center" vertical="center" wrapText="1"/>
    </xf>
    <xf numFmtId="2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2" fontId="4" fillId="2" borderId="2" xfId="0" applyNumberFormat="1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2" fontId="8" fillId="2" borderId="0" xfId="0" applyNumberFormat="1" applyFont="1" applyFill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2" fontId="10" fillId="2" borderId="14" xfId="0" applyNumberFormat="1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164" fontId="4" fillId="2" borderId="5" xfId="0" applyNumberFormat="1" applyFont="1" applyFill="1" applyBorder="1" applyAlignment="1">
      <alignment horizontal="center" vertical="center" wrapText="1"/>
    </xf>
    <xf numFmtId="164" fontId="4" fillId="2" borderId="7" xfId="0" applyNumberFormat="1" applyFont="1" applyFill="1" applyBorder="1" applyAlignment="1">
      <alignment horizontal="center" vertical="center" wrapText="1"/>
    </xf>
    <xf numFmtId="164" fontId="4" fillId="2" borderId="6" xfId="0" applyNumberFormat="1" applyFont="1" applyFill="1" applyBorder="1" applyAlignment="1">
      <alignment horizontal="center" vertical="center" wrapText="1"/>
    </xf>
    <xf numFmtId="2" fontId="4" fillId="2" borderId="9" xfId="0" applyNumberFormat="1" applyFont="1" applyFill="1" applyBorder="1" applyAlignment="1">
      <alignment horizontal="center" vertical="center" wrapText="1"/>
    </xf>
    <xf numFmtId="2" fontId="4" fillId="2" borderId="13" xfId="0" applyNumberFormat="1" applyFont="1" applyFill="1" applyBorder="1" applyAlignment="1">
      <alignment horizontal="center" vertical="center" wrapText="1"/>
    </xf>
    <xf numFmtId="164" fontId="4" fillId="2" borderId="9" xfId="0" applyNumberFormat="1" applyFont="1" applyFill="1" applyBorder="1" applyAlignment="1">
      <alignment horizontal="center" vertical="center" wrapText="1"/>
    </xf>
    <xf numFmtId="164" fontId="4" fillId="2" borderId="11" xfId="0" applyNumberFormat="1" applyFont="1" applyFill="1" applyBorder="1" applyAlignment="1">
      <alignment horizontal="center" vertical="center" wrapText="1"/>
    </xf>
    <xf numFmtId="164" fontId="4" fillId="2" borderId="13" xfId="0" applyNumberFormat="1" applyFont="1" applyFill="1" applyBorder="1" applyAlignment="1">
      <alignment horizontal="center" vertical="center" wrapText="1"/>
    </xf>
    <xf numFmtId="2" fontId="4" fillId="2" borderId="2" xfId="0" applyNumberFormat="1" applyFont="1" applyFill="1" applyBorder="1" applyAlignment="1">
      <alignment horizontal="center" vertical="center" wrapText="1"/>
    </xf>
    <xf numFmtId="2" fontId="4" fillId="2" borderId="3" xfId="0" applyNumberFormat="1" applyFont="1" applyFill="1" applyBorder="1" applyAlignment="1">
      <alignment horizontal="center" vertical="center" wrapText="1"/>
    </xf>
    <xf numFmtId="2" fontId="4" fillId="2" borderId="4" xfId="0" applyNumberFormat="1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164" fontId="5" fillId="2" borderId="8" xfId="0" applyNumberFormat="1" applyFont="1" applyFill="1" applyBorder="1" applyAlignment="1">
      <alignment horizontal="center" vertical="center" wrapText="1"/>
    </xf>
    <xf numFmtId="164" fontId="5" fillId="2" borderId="9" xfId="0" applyNumberFormat="1" applyFont="1" applyFill="1" applyBorder="1" applyAlignment="1">
      <alignment horizontal="center" vertical="center" wrapText="1"/>
    </xf>
    <xf numFmtId="164" fontId="5" fillId="2" borderId="10" xfId="0" applyNumberFormat="1" applyFont="1" applyFill="1" applyBorder="1" applyAlignment="1">
      <alignment horizontal="center" vertical="center" wrapText="1"/>
    </xf>
    <xf numFmtId="164" fontId="5" fillId="2" borderId="11" xfId="0" applyNumberFormat="1" applyFont="1" applyFill="1" applyBorder="1" applyAlignment="1">
      <alignment horizontal="center" vertical="center" wrapText="1"/>
    </xf>
    <xf numFmtId="164" fontId="5" fillId="2" borderId="12" xfId="0" applyNumberFormat="1" applyFont="1" applyFill="1" applyBorder="1" applyAlignment="1">
      <alignment horizontal="center" vertical="center" wrapText="1"/>
    </xf>
    <xf numFmtId="164" fontId="5" fillId="2" borderId="13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164" fontId="5" fillId="2" borderId="3" xfId="0" applyNumberFormat="1" applyFont="1" applyFill="1" applyBorder="1" applyAlignment="1">
      <alignment horizontal="center" vertical="center" wrapText="1"/>
    </xf>
    <xf numFmtId="164" fontId="5" fillId="2" borderId="4" xfId="0" applyNumberFormat="1" applyFont="1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164" fontId="4" fillId="2" borderId="10" xfId="0" applyNumberFormat="1" applyFont="1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164" fontId="4" fillId="2" borderId="12" xfId="0" applyNumberFormat="1" applyFont="1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2" fontId="4" fillId="2" borderId="5" xfId="0" applyNumberFormat="1" applyFont="1" applyFill="1" applyBorder="1" applyAlignment="1">
      <alignment horizontal="center" vertical="center" wrapText="1"/>
    </xf>
    <xf numFmtId="2" fontId="4" fillId="2" borderId="6" xfId="0" applyNumberFormat="1" applyFont="1" applyFill="1" applyBorder="1" applyAlignment="1">
      <alignment horizontal="center" vertical="center" wrapText="1"/>
    </xf>
    <xf numFmtId="2" fontId="5" fillId="2" borderId="2" xfId="0" applyNumberFormat="1" applyFont="1" applyFill="1" applyBorder="1" applyAlignment="1">
      <alignment horizontal="center" vertical="center" wrapText="1"/>
    </xf>
    <xf numFmtId="2" fontId="5" fillId="2" borderId="3" xfId="0" applyNumberFormat="1" applyFont="1" applyFill="1" applyBorder="1" applyAlignment="1">
      <alignment horizontal="center" vertical="center" wrapText="1"/>
    </xf>
    <xf numFmtId="2" fontId="5" fillId="2" borderId="4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39997558519241921"/>
  </sheetPr>
  <dimension ref="A1:J13"/>
  <sheetViews>
    <sheetView view="pageBreakPreview" zoomScaleNormal="100" zoomScaleSheetLayoutView="100" workbookViewId="0">
      <selection activeCell="A7" sqref="A7:H7"/>
    </sheetView>
  </sheetViews>
  <sheetFormatPr defaultRowHeight="15.75" x14ac:dyDescent="0.25"/>
  <cols>
    <col min="1" max="1" width="36" style="1" customWidth="1"/>
    <col min="2" max="2" width="13" style="1" customWidth="1"/>
    <col min="3" max="3" width="18" style="1" customWidth="1"/>
    <col min="4" max="4" width="15.42578125" style="1" customWidth="1"/>
    <col min="5" max="5" width="16" style="1" customWidth="1"/>
    <col min="6" max="6" width="20" style="1" customWidth="1"/>
    <col min="7" max="7" width="18" style="1" customWidth="1"/>
    <col min="8" max="8" width="17.5703125" style="1" customWidth="1"/>
    <col min="9" max="9" width="11" style="1" hidden="1" customWidth="1"/>
    <col min="10" max="10" width="6.140625" style="1" hidden="1" customWidth="1"/>
    <col min="11" max="16384" width="9.140625" style="1"/>
  </cols>
  <sheetData>
    <row r="1" spans="1:10" ht="82.5" customHeight="1" x14ac:dyDescent="0.25">
      <c r="E1" s="3"/>
      <c r="F1" s="15" t="s">
        <v>37</v>
      </c>
      <c r="G1" s="16"/>
      <c r="H1" s="16"/>
      <c r="I1" s="16"/>
      <c r="J1" s="16"/>
    </row>
    <row r="2" spans="1:10" ht="60.75" customHeight="1" x14ac:dyDescent="0.25">
      <c r="A2" s="17" t="s">
        <v>19</v>
      </c>
      <c r="B2" s="18"/>
      <c r="C2" s="18"/>
      <c r="D2" s="18"/>
      <c r="E2" s="18"/>
      <c r="F2" s="18"/>
      <c r="G2" s="18"/>
      <c r="H2" s="18"/>
      <c r="I2" s="6"/>
      <c r="J2" s="6"/>
    </row>
    <row r="3" spans="1:10" ht="16.5" customHeight="1" x14ac:dyDescent="0.25">
      <c r="A3" s="20" t="s">
        <v>24</v>
      </c>
      <c r="B3" s="21"/>
      <c r="C3" s="21"/>
      <c r="D3" s="21"/>
      <c r="E3" s="21"/>
      <c r="F3" s="21"/>
      <c r="G3" s="21"/>
      <c r="H3" s="21"/>
      <c r="I3" s="21"/>
      <c r="J3" s="21"/>
    </row>
    <row r="4" spans="1:10" ht="15.75" customHeight="1" x14ac:dyDescent="0.25">
      <c r="A4" s="22" t="s">
        <v>0</v>
      </c>
      <c r="B4" s="22" t="s">
        <v>1</v>
      </c>
      <c r="C4" s="22" t="s">
        <v>2</v>
      </c>
      <c r="D4" s="21"/>
      <c r="E4" s="21"/>
      <c r="F4" s="21"/>
      <c r="G4" s="21"/>
      <c r="H4" s="21"/>
      <c r="I4" s="21"/>
      <c r="J4" s="21"/>
    </row>
    <row r="5" spans="1:10" ht="32.25" customHeight="1" x14ac:dyDescent="0.25">
      <c r="A5" s="22"/>
      <c r="B5" s="22"/>
      <c r="C5" s="8" t="s">
        <v>48</v>
      </c>
      <c r="D5" s="8" t="s">
        <v>49</v>
      </c>
      <c r="E5" s="8" t="s">
        <v>15</v>
      </c>
      <c r="F5" s="8" t="s">
        <v>16</v>
      </c>
      <c r="G5" s="8" t="s">
        <v>17</v>
      </c>
      <c r="H5" s="22" t="s">
        <v>43</v>
      </c>
      <c r="I5" s="21"/>
      <c r="J5" s="21"/>
    </row>
    <row r="6" spans="1:10" ht="12.75" customHeight="1" x14ac:dyDescent="0.25">
      <c r="A6" s="9">
        <v>1</v>
      </c>
      <c r="B6" s="9">
        <v>2</v>
      </c>
      <c r="C6" s="9">
        <v>3</v>
      </c>
      <c r="D6" s="9">
        <v>4</v>
      </c>
      <c r="E6" s="9">
        <v>5</v>
      </c>
      <c r="F6" s="9">
        <v>6</v>
      </c>
      <c r="G6" s="9">
        <v>7</v>
      </c>
      <c r="H6" s="9">
        <v>8</v>
      </c>
      <c r="I6" s="9"/>
      <c r="J6" s="9"/>
    </row>
    <row r="7" spans="1:10" ht="30.75" customHeight="1" x14ac:dyDescent="0.25">
      <c r="A7" s="22" t="s">
        <v>32</v>
      </c>
      <c r="B7" s="21"/>
      <c r="C7" s="21"/>
      <c r="D7" s="21"/>
      <c r="E7" s="21"/>
      <c r="F7" s="21"/>
      <c r="G7" s="21"/>
      <c r="H7" s="21"/>
      <c r="I7" s="8"/>
      <c r="J7" s="8"/>
    </row>
    <row r="8" spans="1:10" ht="69" customHeight="1" x14ac:dyDescent="0.25">
      <c r="A8" s="9" t="s">
        <v>23</v>
      </c>
      <c r="B8" s="9" t="s">
        <v>3</v>
      </c>
      <c r="C8" s="9">
        <v>100</v>
      </c>
      <c r="D8" s="9">
        <v>100</v>
      </c>
      <c r="E8" s="9">
        <v>100</v>
      </c>
      <c r="F8" s="9">
        <v>100</v>
      </c>
      <c r="G8" s="9">
        <v>100</v>
      </c>
      <c r="H8" s="9">
        <v>100</v>
      </c>
      <c r="I8" s="9"/>
      <c r="J8" s="9"/>
    </row>
    <row r="9" spans="1:10" x14ac:dyDescent="0.25">
      <c r="A9" s="4"/>
      <c r="B9" s="4"/>
      <c r="C9" s="4"/>
      <c r="D9" s="4"/>
      <c r="E9" s="4"/>
      <c r="F9" s="4"/>
      <c r="G9" s="4"/>
      <c r="H9" s="4"/>
      <c r="I9" s="4"/>
      <c r="J9" s="4"/>
    </row>
    <row r="10" spans="1:10" x14ac:dyDescent="0.25">
      <c r="A10" s="23" t="s">
        <v>26</v>
      </c>
      <c r="B10" s="23"/>
      <c r="C10" s="23"/>
      <c r="D10" s="23"/>
      <c r="E10" s="23"/>
      <c r="F10" s="23"/>
      <c r="G10" s="23"/>
      <c r="H10" s="23"/>
      <c r="I10" s="23"/>
      <c r="J10" s="23"/>
    </row>
    <row r="11" spans="1:10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</row>
    <row r="12" spans="1:10" ht="49.5" customHeight="1" x14ac:dyDescent="0.25">
      <c r="A12" s="8" t="s">
        <v>20</v>
      </c>
      <c r="B12" s="8" t="s">
        <v>25</v>
      </c>
      <c r="C12" s="22" t="s">
        <v>21</v>
      </c>
      <c r="D12" s="21"/>
      <c r="E12" s="21"/>
      <c r="F12" s="20" t="s">
        <v>22</v>
      </c>
      <c r="G12" s="20"/>
      <c r="H12" s="20"/>
      <c r="I12" s="20"/>
      <c r="J12" s="20"/>
    </row>
    <row r="13" spans="1:10" ht="60.75" customHeight="1" x14ac:dyDescent="0.25">
      <c r="A13" s="9" t="s">
        <v>23</v>
      </c>
      <c r="B13" s="9" t="s">
        <v>3</v>
      </c>
      <c r="C13" s="20" t="s">
        <v>36</v>
      </c>
      <c r="D13" s="21"/>
      <c r="E13" s="21"/>
      <c r="F13" s="19" t="s">
        <v>29</v>
      </c>
      <c r="G13" s="19"/>
      <c r="H13" s="19"/>
      <c r="I13" s="19"/>
      <c r="J13" s="19"/>
    </row>
  </sheetData>
  <mergeCells count="13">
    <mergeCell ref="F1:J1"/>
    <mergeCell ref="A2:H2"/>
    <mergeCell ref="F13:J13"/>
    <mergeCell ref="A3:J3"/>
    <mergeCell ref="C4:J4"/>
    <mergeCell ref="H5:J5"/>
    <mergeCell ref="A10:J10"/>
    <mergeCell ref="F12:J12"/>
    <mergeCell ref="C13:E13"/>
    <mergeCell ref="C12:E12"/>
    <mergeCell ref="B4:B5"/>
    <mergeCell ref="A4:A5"/>
    <mergeCell ref="A7:H7"/>
  </mergeCells>
  <printOptions horizontalCentered="1"/>
  <pageMargins left="0.31496062992125984" right="0.31496062992125984" top="0.74803149606299213" bottom="0.35433070866141736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L47"/>
  <sheetViews>
    <sheetView tabSelected="1" view="pageBreakPreview" topLeftCell="B1" zoomScale="90" zoomScaleNormal="90" zoomScaleSheetLayoutView="90" workbookViewId="0">
      <selection activeCell="C2" sqref="C2:C3"/>
    </sheetView>
  </sheetViews>
  <sheetFormatPr defaultRowHeight="15" x14ac:dyDescent="0.25"/>
  <cols>
    <col min="1" max="1" width="28.7109375" style="2" customWidth="1"/>
    <col min="2" max="2" width="16.42578125" style="2" customWidth="1"/>
    <col min="3" max="3" width="17.7109375" style="2" customWidth="1"/>
    <col min="4" max="4" width="15.85546875" style="2" customWidth="1"/>
    <col min="5" max="5" width="14.42578125" style="2" customWidth="1"/>
    <col min="6" max="6" width="11.7109375" style="2" customWidth="1"/>
    <col min="7" max="10" width="12.140625" style="2" customWidth="1"/>
    <col min="11" max="11" width="20.5703125" style="2" customWidth="1"/>
    <col min="12" max="16384" width="9.140625" style="2"/>
  </cols>
  <sheetData>
    <row r="1" spans="1:12" ht="95.25" customHeight="1" x14ac:dyDescent="0.25">
      <c r="A1" s="14"/>
      <c r="B1" s="14"/>
      <c r="C1" s="14"/>
      <c r="D1" s="14"/>
      <c r="E1" s="14"/>
      <c r="F1" s="14"/>
      <c r="G1" s="24" t="s">
        <v>47</v>
      </c>
      <c r="H1" s="25"/>
      <c r="I1" s="25"/>
      <c r="J1" s="25"/>
      <c r="K1" s="25"/>
    </row>
    <row r="2" spans="1:12" ht="50.25" customHeight="1" x14ac:dyDescent="0.25">
      <c r="A2" s="62" t="s">
        <v>4</v>
      </c>
      <c r="B2" s="62" t="s">
        <v>5</v>
      </c>
      <c r="C2" s="62" t="s">
        <v>6</v>
      </c>
      <c r="D2" s="34" t="s">
        <v>7</v>
      </c>
      <c r="E2" s="35"/>
      <c r="F2" s="35"/>
      <c r="G2" s="35"/>
      <c r="H2" s="35"/>
      <c r="I2" s="35"/>
      <c r="J2" s="36"/>
      <c r="K2" s="29" t="s">
        <v>27</v>
      </c>
    </row>
    <row r="3" spans="1:12" ht="39" customHeight="1" x14ac:dyDescent="0.25">
      <c r="A3" s="63"/>
      <c r="B3" s="63"/>
      <c r="C3" s="63"/>
      <c r="D3" s="10" t="s">
        <v>8</v>
      </c>
      <c r="E3" s="10" t="s">
        <v>13</v>
      </c>
      <c r="F3" s="10" t="s">
        <v>14</v>
      </c>
      <c r="G3" s="11" t="s">
        <v>15</v>
      </c>
      <c r="H3" s="10" t="s">
        <v>16</v>
      </c>
      <c r="I3" s="10" t="s">
        <v>17</v>
      </c>
      <c r="J3" s="10" t="s">
        <v>43</v>
      </c>
      <c r="K3" s="30"/>
    </row>
    <row r="4" spans="1:12" x14ac:dyDescent="0.25">
      <c r="A4" s="12">
        <v>1</v>
      </c>
      <c r="B4" s="12">
        <v>2</v>
      </c>
      <c r="C4" s="12">
        <v>3</v>
      </c>
      <c r="D4" s="12">
        <v>4</v>
      </c>
      <c r="E4" s="12">
        <v>6</v>
      </c>
      <c r="F4" s="12">
        <v>7</v>
      </c>
      <c r="G4" s="12">
        <v>8</v>
      </c>
      <c r="H4" s="12">
        <v>9</v>
      </c>
      <c r="I4" s="12"/>
      <c r="J4" s="12">
        <v>10</v>
      </c>
      <c r="K4" s="12">
        <v>11</v>
      </c>
    </row>
    <row r="5" spans="1:12" ht="21" customHeight="1" x14ac:dyDescent="0.25">
      <c r="A5" s="64" t="s">
        <v>33</v>
      </c>
      <c r="B5" s="65"/>
      <c r="C5" s="65"/>
      <c r="D5" s="65"/>
      <c r="E5" s="65"/>
      <c r="F5" s="65"/>
      <c r="G5" s="65"/>
      <c r="H5" s="65"/>
      <c r="I5" s="65"/>
      <c r="J5" s="65"/>
      <c r="K5" s="66"/>
    </row>
    <row r="6" spans="1:12" ht="29.25" customHeight="1" x14ac:dyDescent="0.25">
      <c r="A6" s="26" t="s">
        <v>40</v>
      </c>
      <c r="B6" s="26" t="s">
        <v>18</v>
      </c>
      <c r="C6" s="7" t="s">
        <v>30</v>
      </c>
      <c r="D6" s="5">
        <f t="shared" ref="D6:D15" si="0">SUM(E6:J6)</f>
        <v>1330</v>
      </c>
      <c r="E6" s="5">
        <f t="shared" ref="E6:I6" si="1">SUM(E7:E10)</f>
        <v>100</v>
      </c>
      <c r="F6" s="5">
        <f t="shared" si="1"/>
        <v>250</v>
      </c>
      <c r="G6" s="5">
        <f t="shared" si="1"/>
        <v>230</v>
      </c>
      <c r="H6" s="5">
        <f t="shared" si="1"/>
        <v>250</v>
      </c>
      <c r="I6" s="5">
        <f t="shared" si="1"/>
        <v>250</v>
      </c>
      <c r="J6" s="5">
        <f>SUM(J7:J10)</f>
        <v>250</v>
      </c>
      <c r="K6" s="31" t="s">
        <v>28</v>
      </c>
    </row>
    <row r="7" spans="1:12" ht="33.75" customHeight="1" x14ac:dyDescent="0.25">
      <c r="A7" s="27"/>
      <c r="B7" s="27"/>
      <c r="C7" s="5" t="s">
        <v>9</v>
      </c>
      <c r="D7" s="5">
        <f t="shared" si="0"/>
        <v>0</v>
      </c>
      <c r="E7" s="5">
        <v>0</v>
      </c>
      <c r="F7" s="5">
        <v>0</v>
      </c>
      <c r="G7" s="5">
        <v>0</v>
      </c>
      <c r="H7" s="5">
        <v>0</v>
      </c>
      <c r="I7" s="5">
        <v>0</v>
      </c>
      <c r="J7" s="5">
        <v>0</v>
      </c>
      <c r="K7" s="32"/>
    </row>
    <row r="8" spans="1:12" ht="17.25" customHeight="1" x14ac:dyDescent="0.25">
      <c r="A8" s="27"/>
      <c r="B8" s="27"/>
      <c r="C8" s="5" t="s">
        <v>10</v>
      </c>
      <c r="D8" s="5">
        <f t="shared" si="0"/>
        <v>0</v>
      </c>
      <c r="E8" s="5">
        <v>0</v>
      </c>
      <c r="F8" s="5">
        <v>0</v>
      </c>
      <c r="G8" s="5">
        <v>0</v>
      </c>
      <c r="H8" s="5">
        <v>0</v>
      </c>
      <c r="I8" s="5">
        <v>0</v>
      </c>
      <c r="J8" s="5">
        <v>0</v>
      </c>
      <c r="K8" s="32"/>
    </row>
    <row r="9" spans="1:12" ht="17.25" customHeight="1" x14ac:dyDescent="0.25">
      <c r="A9" s="27"/>
      <c r="B9" s="27"/>
      <c r="C9" s="5" t="s">
        <v>12</v>
      </c>
      <c r="D9" s="5">
        <f t="shared" si="0"/>
        <v>1330</v>
      </c>
      <c r="E9" s="5">
        <v>100</v>
      </c>
      <c r="F9" s="5">
        <v>250</v>
      </c>
      <c r="G9" s="5">
        <f>250-20</f>
        <v>230</v>
      </c>
      <c r="H9" s="5">
        <v>250</v>
      </c>
      <c r="I9" s="5">
        <v>250</v>
      </c>
      <c r="J9" s="5">
        <v>250</v>
      </c>
      <c r="K9" s="32"/>
    </row>
    <row r="10" spans="1:12" ht="32.25" customHeight="1" x14ac:dyDescent="0.25">
      <c r="A10" s="28"/>
      <c r="B10" s="28"/>
      <c r="C10" s="5" t="s">
        <v>11</v>
      </c>
      <c r="D10" s="5">
        <f t="shared" si="0"/>
        <v>0</v>
      </c>
      <c r="E10" s="5">
        <v>0</v>
      </c>
      <c r="F10" s="5">
        <v>0</v>
      </c>
      <c r="G10" s="5">
        <v>0</v>
      </c>
      <c r="H10" s="5">
        <v>0</v>
      </c>
      <c r="I10" s="5">
        <v>0</v>
      </c>
      <c r="J10" s="5">
        <v>0</v>
      </c>
      <c r="K10" s="33"/>
    </row>
    <row r="11" spans="1:12" ht="32.25" customHeight="1" x14ac:dyDescent="0.25">
      <c r="A11" s="26" t="s">
        <v>42</v>
      </c>
      <c r="B11" s="26" t="s">
        <v>18</v>
      </c>
      <c r="C11" s="7" t="s">
        <v>30</v>
      </c>
      <c r="D11" s="5">
        <f t="shared" si="0"/>
        <v>100</v>
      </c>
      <c r="E11" s="5">
        <f t="shared" ref="E11:I11" si="2">SUM(E12:E15)</f>
        <v>0</v>
      </c>
      <c r="F11" s="5">
        <f t="shared" si="2"/>
        <v>0</v>
      </c>
      <c r="G11" s="5">
        <f t="shared" si="2"/>
        <v>100</v>
      </c>
      <c r="H11" s="5">
        <f t="shared" si="2"/>
        <v>0</v>
      </c>
      <c r="I11" s="5">
        <f t="shared" si="2"/>
        <v>0</v>
      </c>
      <c r="J11" s="5">
        <f>SUM(J12:J15)</f>
        <v>0</v>
      </c>
      <c r="K11" s="26" t="s">
        <v>46</v>
      </c>
    </row>
    <row r="12" spans="1:12" ht="32.25" customHeight="1" x14ac:dyDescent="0.25">
      <c r="A12" s="37"/>
      <c r="B12" s="27"/>
      <c r="C12" s="5" t="s">
        <v>9</v>
      </c>
      <c r="D12" s="5">
        <f t="shared" si="0"/>
        <v>0</v>
      </c>
      <c r="E12" s="5">
        <v>0</v>
      </c>
      <c r="F12" s="5">
        <v>0</v>
      </c>
      <c r="G12" s="5">
        <v>0</v>
      </c>
      <c r="H12" s="5">
        <v>0</v>
      </c>
      <c r="I12" s="5">
        <v>0</v>
      </c>
      <c r="J12" s="5">
        <v>0</v>
      </c>
      <c r="K12" s="37"/>
    </row>
    <row r="13" spans="1:12" ht="32.25" customHeight="1" x14ac:dyDescent="0.25">
      <c r="A13" s="37"/>
      <c r="B13" s="27"/>
      <c r="C13" s="5" t="s">
        <v>10</v>
      </c>
      <c r="D13" s="5">
        <f t="shared" si="0"/>
        <v>0</v>
      </c>
      <c r="E13" s="5">
        <v>0</v>
      </c>
      <c r="F13" s="5">
        <v>0</v>
      </c>
      <c r="G13" s="5">
        <v>0</v>
      </c>
      <c r="H13" s="5">
        <v>0</v>
      </c>
      <c r="I13" s="5">
        <v>0</v>
      </c>
      <c r="J13" s="5">
        <v>0</v>
      </c>
      <c r="K13" s="37"/>
    </row>
    <row r="14" spans="1:12" ht="32.25" customHeight="1" x14ac:dyDescent="0.25">
      <c r="A14" s="37"/>
      <c r="B14" s="27"/>
      <c r="C14" s="5" t="s">
        <v>12</v>
      </c>
      <c r="D14" s="5">
        <f t="shared" si="0"/>
        <v>100</v>
      </c>
      <c r="E14" s="5">
        <v>0</v>
      </c>
      <c r="F14" s="5">
        <v>0</v>
      </c>
      <c r="G14" s="5">
        <v>100</v>
      </c>
      <c r="H14" s="5">
        <v>0</v>
      </c>
      <c r="I14" s="5">
        <v>0</v>
      </c>
      <c r="J14" s="5">
        <v>0</v>
      </c>
      <c r="K14" s="37"/>
    </row>
    <row r="15" spans="1:12" ht="32.25" customHeight="1" x14ac:dyDescent="0.25">
      <c r="A15" s="38"/>
      <c r="B15" s="28"/>
      <c r="C15" s="5" t="s">
        <v>11</v>
      </c>
      <c r="D15" s="5">
        <f t="shared" si="0"/>
        <v>0</v>
      </c>
      <c r="E15" s="5">
        <v>0</v>
      </c>
      <c r="F15" s="5">
        <v>0</v>
      </c>
      <c r="G15" s="5">
        <v>0</v>
      </c>
      <c r="H15" s="5">
        <v>0</v>
      </c>
      <c r="I15" s="5">
        <v>0</v>
      </c>
      <c r="J15" s="5">
        <v>0</v>
      </c>
      <c r="K15" s="38"/>
    </row>
    <row r="16" spans="1:12" ht="32.25" customHeight="1" x14ac:dyDescent="0.25">
      <c r="A16" s="39" t="s">
        <v>45</v>
      </c>
      <c r="B16" s="26" t="s">
        <v>18</v>
      </c>
      <c r="C16" s="7" t="s">
        <v>30</v>
      </c>
      <c r="D16" s="5">
        <f>E16+F16+G16+H16+I16+J16</f>
        <v>50</v>
      </c>
      <c r="E16" s="5">
        <f t="shared" ref="E16:I16" si="3">E17+E18+E19+E20</f>
        <v>0</v>
      </c>
      <c r="F16" s="5">
        <f t="shared" si="3"/>
        <v>0</v>
      </c>
      <c r="G16" s="5">
        <f t="shared" si="3"/>
        <v>20</v>
      </c>
      <c r="H16" s="5">
        <f t="shared" si="3"/>
        <v>10</v>
      </c>
      <c r="I16" s="5">
        <f t="shared" si="3"/>
        <v>10</v>
      </c>
      <c r="J16" s="5">
        <f>J17+J18+J19+J20</f>
        <v>10</v>
      </c>
      <c r="K16" s="26"/>
      <c r="L16" s="13"/>
    </row>
    <row r="17" spans="1:12" ht="32.25" customHeight="1" x14ac:dyDescent="0.25">
      <c r="A17" s="40"/>
      <c r="B17" s="27"/>
      <c r="C17" s="5" t="s">
        <v>9</v>
      </c>
      <c r="D17" s="5">
        <f>E17+F17+G17+H17+I17+J17</f>
        <v>0</v>
      </c>
      <c r="E17" s="5">
        <v>0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37"/>
      <c r="L17" s="13"/>
    </row>
    <row r="18" spans="1:12" ht="32.25" customHeight="1" x14ac:dyDescent="0.25">
      <c r="A18" s="40"/>
      <c r="B18" s="27"/>
      <c r="C18" s="5" t="s">
        <v>10</v>
      </c>
      <c r="D18" s="5">
        <f t="shared" ref="D18:D20" si="4">E18+F18+G18+H18+I18+J18</f>
        <v>0</v>
      </c>
      <c r="E18" s="5">
        <v>0</v>
      </c>
      <c r="F18" s="5">
        <v>0</v>
      </c>
      <c r="G18" s="5">
        <v>0</v>
      </c>
      <c r="H18" s="5">
        <v>0</v>
      </c>
      <c r="I18" s="5">
        <v>0</v>
      </c>
      <c r="J18" s="5">
        <v>0</v>
      </c>
      <c r="K18" s="37"/>
      <c r="L18" s="13"/>
    </row>
    <row r="19" spans="1:12" ht="32.25" customHeight="1" x14ac:dyDescent="0.25">
      <c r="A19" s="40"/>
      <c r="B19" s="27"/>
      <c r="C19" s="5" t="s">
        <v>12</v>
      </c>
      <c r="D19" s="5">
        <f t="shared" si="4"/>
        <v>50</v>
      </c>
      <c r="E19" s="5">
        <v>0</v>
      </c>
      <c r="F19" s="5">
        <v>0</v>
      </c>
      <c r="G19" s="5">
        <v>20</v>
      </c>
      <c r="H19" s="5">
        <v>10</v>
      </c>
      <c r="I19" s="5">
        <v>10</v>
      </c>
      <c r="J19" s="5">
        <v>10</v>
      </c>
      <c r="K19" s="37"/>
      <c r="L19" s="13"/>
    </row>
    <row r="20" spans="1:12" ht="32.25" customHeight="1" x14ac:dyDescent="0.25">
      <c r="A20" s="41"/>
      <c r="B20" s="28"/>
      <c r="C20" s="5" t="s">
        <v>11</v>
      </c>
      <c r="D20" s="5">
        <f t="shared" si="4"/>
        <v>0</v>
      </c>
      <c r="E20" s="5">
        <v>0</v>
      </c>
      <c r="F20" s="5">
        <v>0</v>
      </c>
      <c r="G20" s="5">
        <v>0</v>
      </c>
      <c r="H20" s="5">
        <v>0</v>
      </c>
      <c r="I20" s="5">
        <v>0</v>
      </c>
      <c r="J20" s="5">
        <v>0</v>
      </c>
      <c r="K20" s="38"/>
      <c r="L20" s="13"/>
    </row>
    <row r="21" spans="1:12" ht="32.25" customHeight="1" x14ac:dyDescent="0.25">
      <c r="A21" s="26" t="s">
        <v>44</v>
      </c>
      <c r="B21" s="26" t="s">
        <v>18</v>
      </c>
      <c r="C21" s="7" t="s">
        <v>30</v>
      </c>
      <c r="D21" s="5">
        <f t="shared" ref="D21:D23" si="5">E21+F21+G21+H21+J21+I21</f>
        <v>0</v>
      </c>
      <c r="E21" s="5">
        <v>0</v>
      </c>
      <c r="F21" s="5">
        <v>0</v>
      </c>
      <c r="G21" s="5">
        <v>0</v>
      </c>
      <c r="H21" s="5">
        <v>0</v>
      </c>
      <c r="I21" s="5">
        <v>0</v>
      </c>
      <c r="J21" s="5">
        <v>0</v>
      </c>
      <c r="K21" s="42" t="s">
        <v>46</v>
      </c>
    </row>
    <row r="22" spans="1:12" ht="32.25" customHeight="1" x14ac:dyDescent="0.25">
      <c r="A22" s="27"/>
      <c r="B22" s="27"/>
      <c r="C22" s="5" t="s">
        <v>9</v>
      </c>
      <c r="D22" s="5">
        <f t="shared" si="5"/>
        <v>0</v>
      </c>
      <c r="E22" s="5">
        <v>0</v>
      </c>
      <c r="F22" s="5">
        <v>0</v>
      </c>
      <c r="G22" s="5">
        <v>0</v>
      </c>
      <c r="H22" s="5">
        <v>0</v>
      </c>
      <c r="I22" s="5">
        <v>0</v>
      </c>
      <c r="J22" s="5">
        <v>0</v>
      </c>
      <c r="K22" s="37"/>
    </row>
    <row r="23" spans="1:12" ht="21" customHeight="1" x14ac:dyDescent="0.25">
      <c r="A23" s="27"/>
      <c r="B23" s="27"/>
      <c r="C23" s="5" t="s">
        <v>10</v>
      </c>
      <c r="D23" s="5">
        <f t="shared" si="5"/>
        <v>0</v>
      </c>
      <c r="E23" s="5">
        <v>0</v>
      </c>
      <c r="F23" s="5">
        <v>0</v>
      </c>
      <c r="G23" s="5">
        <v>0</v>
      </c>
      <c r="H23" s="5">
        <v>0</v>
      </c>
      <c r="I23" s="5">
        <v>0</v>
      </c>
      <c r="J23" s="5">
        <v>0</v>
      </c>
      <c r="K23" s="37"/>
    </row>
    <row r="24" spans="1:12" ht="32.25" customHeight="1" x14ac:dyDescent="0.25">
      <c r="A24" s="27"/>
      <c r="B24" s="27"/>
      <c r="C24" s="5" t="s">
        <v>12</v>
      </c>
      <c r="D24" s="5">
        <f>E24+F24+G24+H24+J24+I24</f>
        <v>0</v>
      </c>
      <c r="E24" s="5">
        <v>0</v>
      </c>
      <c r="F24" s="5">
        <v>0</v>
      </c>
      <c r="G24" s="5">
        <v>0</v>
      </c>
      <c r="H24" s="5">
        <v>0</v>
      </c>
      <c r="I24" s="5">
        <v>0</v>
      </c>
      <c r="J24" s="5">
        <v>0</v>
      </c>
      <c r="K24" s="37"/>
    </row>
    <row r="25" spans="1:12" ht="32.25" customHeight="1" x14ac:dyDescent="0.25">
      <c r="A25" s="28"/>
      <c r="B25" s="28"/>
      <c r="C25" s="5" t="s">
        <v>11</v>
      </c>
      <c r="D25" s="5">
        <v>0</v>
      </c>
      <c r="E25" s="5">
        <v>0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38"/>
    </row>
    <row r="26" spans="1:12" ht="32.25" customHeight="1" x14ac:dyDescent="0.25">
      <c r="A26" s="43" t="s">
        <v>35</v>
      </c>
      <c r="B26" s="59"/>
      <c r="C26" s="7" t="s">
        <v>30</v>
      </c>
      <c r="D26" s="5">
        <f>D27+D28+D29+D30</f>
        <v>1480</v>
      </c>
      <c r="E26" s="5">
        <f t="shared" ref="E26:J26" si="6">E27+E28+E29+E30</f>
        <v>100</v>
      </c>
      <c r="F26" s="5">
        <f t="shared" si="6"/>
        <v>250</v>
      </c>
      <c r="G26" s="5">
        <f t="shared" si="6"/>
        <v>350</v>
      </c>
      <c r="H26" s="5">
        <f t="shared" si="6"/>
        <v>260</v>
      </c>
      <c r="I26" s="5">
        <f t="shared" si="6"/>
        <v>260</v>
      </c>
      <c r="J26" s="5">
        <f t="shared" si="6"/>
        <v>260</v>
      </c>
      <c r="K26" s="26"/>
    </row>
    <row r="27" spans="1:12" ht="32.25" customHeight="1" x14ac:dyDescent="0.25">
      <c r="A27" s="60"/>
      <c r="B27" s="54"/>
      <c r="C27" s="5" t="str">
        <f>C33</f>
        <v>федеральный бюджет</v>
      </c>
      <c r="D27" s="5">
        <f t="shared" ref="D27:D28" si="7">E27+F27+G27+H27+J27+I27</f>
        <v>0</v>
      </c>
      <c r="E27" s="5">
        <f t="shared" ref="E27:J27" si="8">E22+E7</f>
        <v>0</v>
      </c>
      <c r="F27" s="5">
        <f t="shared" si="8"/>
        <v>0</v>
      </c>
      <c r="G27" s="5">
        <f t="shared" si="8"/>
        <v>0</v>
      </c>
      <c r="H27" s="5">
        <f t="shared" si="8"/>
        <v>0</v>
      </c>
      <c r="I27" s="5">
        <f t="shared" si="8"/>
        <v>0</v>
      </c>
      <c r="J27" s="5">
        <f t="shared" si="8"/>
        <v>0</v>
      </c>
      <c r="K27" s="57"/>
    </row>
    <row r="28" spans="1:12" ht="21" customHeight="1" x14ac:dyDescent="0.25">
      <c r="A28" s="60"/>
      <c r="B28" s="54"/>
      <c r="C28" s="5" t="str">
        <f t="shared" ref="C28:C30" si="9">C34</f>
        <v>областной бюджет</v>
      </c>
      <c r="D28" s="5">
        <f t="shared" si="7"/>
        <v>0</v>
      </c>
      <c r="E28" s="5">
        <f t="shared" ref="E28:J28" si="10">E8+E23</f>
        <v>0</v>
      </c>
      <c r="F28" s="5">
        <f t="shared" si="10"/>
        <v>0</v>
      </c>
      <c r="G28" s="5">
        <f t="shared" si="10"/>
        <v>0</v>
      </c>
      <c r="H28" s="5">
        <f t="shared" si="10"/>
        <v>0</v>
      </c>
      <c r="I28" s="5">
        <f t="shared" si="10"/>
        <v>0</v>
      </c>
      <c r="J28" s="5">
        <f t="shared" si="10"/>
        <v>0</v>
      </c>
      <c r="K28" s="57"/>
    </row>
    <row r="29" spans="1:12" ht="24" customHeight="1" x14ac:dyDescent="0.25">
      <c r="A29" s="60"/>
      <c r="B29" s="54"/>
      <c r="C29" s="5" t="str">
        <f t="shared" si="9"/>
        <v>местный бюджет</v>
      </c>
      <c r="D29" s="5">
        <f>E29+F29+G29+H29+J29+I29</f>
        <v>1480</v>
      </c>
      <c r="E29" s="5">
        <f>E9+E24+E19</f>
        <v>100</v>
      </c>
      <c r="F29" s="5">
        <f t="shared" ref="F29" si="11">F9+F24</f>
        <v>250</v>
      </c>
      <c r="G29" s="5">
        <f>G9+G24+G14+G19</f>
        <v>350</v>
      </c>
      <c r="H29" s="5">
        <f>H9+H24+H19</f>
        <v>260</v>
      </c>
      <c r="I29" s="5">
        <f t="shared" ref="I29:J29" si="12">I9+I24+I19</f>
        <v>260</v>
      </c>
      <c r="J29" s="5">
        <f t="shared" si="12"/>
        <v>260</v>
      </c>
      <c r="K29" s="57"/>
    </row>
    <row r="30" spans="1:12" ht="32.25" customHeight="1" x14ac:dyDescent="0.25">
      <c r="A30" s="61"/>
      <c r="B30" s="56"/>
      <c r="C30" s="5" t="str">
        <f t="shared" si="9"/>
        <v>внебюджетные средства</v>
      </c>
      <c r="D30" s="5">
        <f>E30+F30+G30+H30+J30+I30</f>
        <v>0</v>
      </c>
      <c r="E30" s="5">
        <f t="shared" ref="E30:J30" si="13">E25+E10</f>
        <v>0</v>
      </c>
      <c r="F30" s="5">
        <f t="shared" si="13"/>
        <v>0</v>
      </c>
      <c r="G30" s="5">
        <f t="shared" si="13"/>
        <v>0</v>
      </c>
      <c r="H30" s="5">
        <f t="shared" si="13"/>
        <v>0</v>
      </c>
      <c r="I30" s="5">
        <f t="shared" si="13"/>
        <v>0</v>
      </c>
      <c r="J30" s="5">
        <f t="shared" si="13"/>
        <v>0</v>
      </c>
      <c r="K30" s="58"/>
    </row>
    <row r="31" spans="1:12" ht="24.75" customHeight="1" x14ac:dyDescent="0.25">
      <c r="A31" s="49" t="s">
        <v>39</v>
      </c>
      <c r="B31" s="50"/>
      <c r="C31" s="50"/>
      <c r="D31" s="50"/>
      <c r="E31" s="50"/>
      <c r="F31" s="50"/>
      <c r="G31" s="50"/>
      <c r="H31" s="50"/>
      <c r="I31" s="50"/>
      <c r="J31" s="50"/>
      <c r="K31" s="51"/>
    </row>
    <row r="32" spans="1:12" ht="33.75" customHeight="1" x14ac:dyDescent="0.25">
      <c r="A32" s="26" t="s">
        <v>34</v>
      </c>
      <c r="B32" s="26" t="s">
        <v>41</v>
      </c>
      <c r="C32" s="7" t="s">
        <v>30</v>
      </c>
      <c r="D32" s="5">
        <f t="shared" ref="D32:D46" si="14">SUM(E32:J32)</f>
        <v>1238.6000000000001</v>
      </c>
      <c r="E32" s="5">
        <f t="shared" ref="E32:J32" si="15">SUM(E33:E36)</f>
        <v>239.8</v>
      </c>
      <c r="F32" s="5">
        <f t="shared" si="15"/>
        <v>213.7</v>
      </c>
      <c r="G32" s="5">
        <f t="shared" si="15"/>
        <v>261.7</v>
      </c>
      <c r="H32" s="5">
        <f t="shared" si="15"/>
        <v>261.7</v>
      </c>
      <c r="I32" s="5">
        <v>0</v>
      </c>
      <c r="J32" s="5">
        <f t="shared" si="15"/>
        <v>261.7</v>
      </c>
      <c r="K32" s="31" t="s">
        <v>28</v>
      </c>
    </row>
    <row r="33" spans="1:11" ht="31.5" customHeight="1" x14ac:dyDescent="0.25">
      <c r="A33" s="27"/>
      <c r="B33" s="27"/>
      <c r="C33" s="5" t="s">
        <v>9</v>
      </c>
      <c r="D33" s="5">
        <f t="shared" si="14"/>
        <v>0</v>
      </c>
      <c r="E33" s="5">
        <v>0</v>
      </c>
      <c r="F33" s="5">
        <v>0</v>
      </c>
      <c r="G33" s="5">
        <v>0</v>
      </c>
      <c r="H33" s="5">
        <v>0</v>
      </c>
      <c r="I33" s="5">
        <v>0</v>
      </c>
      <c r="J33" s="5">
        <v>0</v>
      </c>
      <c r="K33" s="32"/>
    </row>
    <row r="34" spans="1:11" ht="22.5" customHeight="1" x14ac:dyDescent="0.25">
      <c r="A34" s="27"/>
      <c r="B34" s="27"/>
      <c r="C34" s="5" t="s">
        <v>10</v>
      </c>
      <c r="D34" s="5">
        <f t="shared" si="14"/>
        <v>0</v>
      </c>
      <c r="E34" s="5">
        <v>0</v>
      </c>
      <c r="F34" s="5">
        <v>0</v>
      </c>
      <c r="G34" s="5">
        <v>0</v>
      </c>
      <c r="H34" s="5">
        <v>0</v>
      </c>
      <c r="I34" s="5">
        <v>0</v>
      </c>
      <c r="J34" s="5">
        <v>0</v>
      </c>
      <c r="K34" s="32"/>
    </row>
    <row r="35" spans="1:11" ht="21" customHeight="1" x14ac:dyDescent="0.25">
      <c r="A35" s="27"/>
      <c r="B35" s="27"/>
      <c r="C35" s="5" t="s">
        <v>12</v>
      </c>
      <c r="D35" s="5">
        <f t="shared" si="14"/>
        <v>1500.3000000000002</v>
      </c>
      <c r="E35" s="5">
        <v>239.8</v>
      </c>
      <c r="F35" s="5">
        <v>213.7</v>
      </c>
      <c r="G35" s="5">
        <v>261.7</v>
      </c>
      <c r="H35" s="5">
        <v>261.7</v>
      </c>
      <c r="I35" s="5">
        <v>261.7</v>
      </c>
      <c r="J35" s="5">
        <v>261.7</v>
      </c>
      <c r="K35" s="32"/>
    </row>
    <row r="36" spans="1:11" ht="34.5" customHeight="1" x14ac:dyDescent="0.25">
      <c r="A36" s="28"/>
      <c r="B36" s="28"/>
      <c r="C36" s="5" t="s">
        <v>11</v>
      </c>
      <c r="D36" s="5">
        <f t="shared" si="14"/>
        <v>0</v>
      </c>
      <c r="E36" s="5">
        <v>0</v>
      </c>
      <c r="F36" s="5">
        <v>0</v>
      </c>
      <c r="G36" s="5">
        <v>0</v>
      </c>
      <c r="H36" s="5">
        <v>0</v>
      </c>
      <c r="I36" s="5">
        <v>0</v>
      </c>
      <c r="J36" s="5">
        <v>0</v>
      </c>
      <c r="K36" s="32"/>
    </row>
    <row r="37" spans="1:11" ht="33.75" customHeight="1" x14ac:dyDescent="0.25">
      <c r="A37" s="43" t="s">
        <v>38</v>
      </c>
      <c r="B37" s="52"/>
      <c r="C37" s="7" t="s">
        <v>30</v>
      </c>
      <c r="D37" s="5">
        <f t="shared" si="14"/>
        <v>1500.3000000000002</v>
      </c>
      <c r="E37" s="5">
        <f t="shared" ref="E37:J37" si="16">SUM(E38:E41)</f>
        <v>239.8</v>
      </c>
      <c r="F37" s="5">
        <f t="shared" si="16"/>
        <v>213.7</v>
      </c>
      <c r="G37" s="5">
        <f t="shared" si="16"/>
        <v>261.7</v>
      </c>
      <c r="H37" s="5">
        <f t="shared" si="16"/>
        <v>261.7</v>
      </c>
      <c r="I37" s="5">
        <f>SUM(I39:I41)</f>
        <v>261.7</v>
      </c>
      <c r="J37" s="5">
        <f t="shared" si="16"/>
        <v>261.7</v>
      </c>
      <c r="K37" s="31"/>
    </row>
    <row r="38" spans="1:11" ht="31.5" customHeight="1" x14ac:dyDescent="0.25">
      <c r="A38" s="53"/>
      <c r="B38" s="54"/>
      <c r="C38" s="5" t="s">
        <v>9</v>
      </c>
      <c r="D38" s="5">
        <f t="shared" si="14"/>
        <v>0</v>
      </c>
      <c r="E38" s="5">
        <f t="shared" ref="E38:J38" si="17">E33</f>
        <v>0</v>
      </c>
      <c r="F38" s="5">
        <f t="shared" si="17"/>
        <v>0</v>
      </c>
      <c r="G38" s="5">
        <f t="shared" si="17"/>
        <v>0</v>
      </c>
      <c r="H38" s="5">
        <f t="shared" si="17"/>
        <v>0</v>
      </c>
      <c r="I38" s="5">
        <f t="shared" si="17"/>
        <v>0</v>
      </c>
      <c r="J38" s="5">
        <f t="shared" si="17"/>
        <v>0</v>
      </c>
      <c r="K38" s="32"/>
    </row>
    <row r="39" spans="1:11" ht="22.5" customHeight="1" x14ac:dyDescent="0.25">
      <c r="A39" s="53"/>
      <c r="B39" s="54"/>
      <c r="C39" s="5" t="s">
        <v>10</v>
      </c>
      <c r="D39" s="5">
        <f t="shared" si="14"/>
        <v>0</v>
      </c>
      <c r="E39" s="5">
        <f t="shared" ref="E39:J39" si="18">E34</f>
        <v>0</v>
      </c>
      <c r="F39" s="5">
        <f t="shared" si="18"/>
        <v>0</v>
      </c>
      <c r="G39" s="5">
        <f t="shared" si="18"/>
        <v>0</v>
      </c>
      <c r="H39" s="5">
        <f t="shared" si="18"/>
        <v>0</v>
      </c>
      <c r="I39" s="5">
        <f t="shared" si="18"/>
        <v>0</v>
      </c>
      <c r="J39" s="5">
        <f t="shared" si="18"/>
        <v>0</v>
      </c>
      <c r="K39" s="32"/>
    </row>
    <row r="40" spans="1:11" ht="21" customHeight="1" x14ac:dyDescent="0.25">
      <c r="A40" s="53"/>
      <c r="B40" s="54"/>
      <c r="C40" s="5" t="s">
        <v>12</v>
      </c>
      <c r="D40" s="5">
        <f t="shared" si="14"/>
        <v>1500.3000000000002</v>
      </c>
      <c r="E40" s="5">
        <f t="shared" ref="E40:J40" si="19">E35</f>
        <v>239.8</v>
      </c>
      <c r="F40" s="5">
        <f t="shared" si="19"/>
        <v>213.7</v>
      </c>
      <c r="G40" s="5">
        <f t="shared" si="19"/>
        <v>261.7</v>
      </c>
      <c r="H40" s="5">
        <f>H35</f>
        <v>261.7</v>
      </c>
      <c r="I40" s="5">
        <f t="shared" si="19"/>
        <v>261.7</v>
      </c>
      <c r="J40" s="5">
        <f t="shared" si="19"/>
        <v>261.7</v>
      </c>
      <c r="K40" s="32"/>
    </row>
    <row r="41" spans="1:11" ht="34.5" customHeight="1" x14ac:dyDescent="0.25">
      <c r="A41" s="55"/>
      <c r="B41" s="56"/>
      <c r="C41" s="5" t="s">
        <v>11</v>
      </c>
      <c r="D41" s="5">
        <f t="shared" si="14"/>
        <v>0</v>
      </c>
      <c r="E41" s="5">
        <f t="shared" ref="E41:J41" si="20">E36</f>
        <v>0</v>
      </c>
      <c r="F41" s="5">
        <f t="shared" si="20"/>
        <v>0</v>
      </c>
      <c r="G41" s="5">
        <f t="shared" si="20"/>
        <v>0</v>
      </c>
      <c r="H41" s="5">
        <f t="shared" si="20"/>
        <v>0</v>
      </c>
      <c r="I41" s="5">
        <f t="shared" si="20"/>
        <v>0</v>
      </c>
      <c r="J41" s="5">
        <f t="shared" si="20"/>
        <v>0</v>
      </c>
      <c r="K41" s="32"/>
    </row>
    <row r="42" spans="1:11" ht="29.25" customHeight="1" x14ac:dyDescent="0.25">
      <c r="A42" s="43" t="s">
        <v>31</v>
      </c>
      <c r="B42" s="44"/>
      <c r="C42" s="7" t="s">
        <v>30</v>
      </c>
      <c r="D42" s="5">
        <f t="shared" si="14"/>
        <v>2980.3</v>
      </c>
      <c r="E42" s="5">
        <f t="shared" ref="E42:J42" si="21">SUM(E43:E46)</f>
        <v>339.8</v>
      </c>
      <c r="F42" s="5">
        <f>SUM(F43:F46)</f>
        <v>463.7</v>
      </c>
      <c r="G42" s="5">
        <f t="shared" si="21"/>
        <v>611.70000000000005</v>
      </c>
      <c r="H42" s="5">
        <f t="shared" si="21"/>
        <v>521.70000000000005</v>
      </c>
      <c r="I42" s="5">
        <f t="shared" si="21"/>
        <v>521.70000000000005</v>
      </c>
      <c r="J42" s="5">
        <f t="shared" si="21"/>
        <v>521.70000000000005</v>
      </c>
      <c r="K42" s="31"/>
    </row>
    <row r="43" spans="1:11" ht="27" customHeight="1" x14ac:dyDescent="0.25">
      <c r="A43" s="45"/>
      <c r="B43" s="46"/>
      <c r="C43" s="5" t="s">
        <v>9</v>
      </c>
      <c r="D43" s="5">
        <f t="shared" si="14"/>
        <v>0</v>
      </c>
      <c r="E43" s="5">
        <f t="shared" ref="E43:J44" si="22">E38+E27</f>
        <v>0</v>
      </c>
      <c r="F43" s="5">
        <f t="shared" si="22"/>
        <v>0</v>
      </c>
      <c r="G43" s="5">
        <f t="shared" si="22"/>
        <v>0</v>
      </c>
      <c r="H43" s="5">
        <f t="shared" si="22"/>
        <v>0</v>
      </c>
      <c r="I43" s="5">
        <f t="shared" si="22"/>
        <v>0</v>
      </c>
      <c r="J43" s="5">
        <f t="shared" si="22"/>
        <v>0</v>
      </c>
      <c r="K43" s="32"/>
    </row>
    <row r="44" spans="1:11" ht="30.75" customHeight="1" x14ac:dyDescent="0.25">
      <c r="A44" s="45"/>
      <c r="B44" s="46"/>
      <c r="C44" s="5" t="s">
        <v>10</v>
      </c>
      <c r="D44" s="5">
        <f t="shared" si="14"/>
        <v>0</v>
      </c>
      <c r="E44" s="5">
        <f t="shared" si="22"/>
        <v>0</v>
      </c>
      <c r="F44" s="5">
        <f t="shared" si="22"/>
        <v>0</v>
      </c>
      <c r="G44" s="5">
        <v>0</v>
      </c>
      <c r="H44" s="5">
        <f t="shared" si="22"/>
        <v>0</v>
      </c>
      <c r="I44" s="5">
        <f t="shared" si="22"/>
        <v>0</v>
      </c>
      <c r="J44" s="5">
        <f t="shared" si="22"/>
        <v>0</v>
      </c>
      <c r="K44" s="32"/>
    </row>
    <row r="45" spans="1:11" ht="18.75" customHeight="1" x14ac:dyDescent="0.25">
      <c r="A45" s="45"/>
      <c r="B45" s="46"/>
      <c r="C45" s="5" t="s">
        <v>12</v>
      </c>
      <c r="D45" s="5">
        <f t="shared" si="14"/>
        <v>2980.3</v>
      </c>
      <c r="E45" s="5">
        <f t="shared" ref="E45:J45" si="23">E40+E29</f>
        <v>339.8</v>
      </c>
      <c r="F45" s="5">
        <f t="shared" si="23"/>
        <v>463.7</v>
      </c>
      <c r="G45" s="5">
        <f>G40+G29</f>
        <v>611.70000000000005</v>
      </c>
      <c r="H45" s="5">
        <f>H40+H29</f>
        <v>521.70000000000005</v>
      </c>
      <c r="I45" s="5">
        <f t="shared" si="23"/>
        <v>521.70000000000005</v>
      </c>
      <c r="J45" s="5">
        <f t="shared" si="23"/>
        <v>521.70000000000005</v>
      </c>
      <c r="K45" s="32"/>
    </row>
    <row r="46" spans="1:11" ht="34.5" customHeight="1" x14ac:dyDescent="0.25">
      <c r="A46" s="47"/>
      <c r="B46" s="48"/>
      <c r="C46" s="5" t="s">
        <v>11</v>
      </c>
      <c r="D46" s="5">
        <f t="shared" si="14"/>
        <v>0</v>
      </c>
      <c r="E46" s="5">
        <f t="shared" ref="E46:J46" si="24">SUM(E30+E41)</f>
        <v>0</v>
      </c>
      <c r="F46" s="5">
        <f t="shared" si="24"/>
        <v>0</v>
      </c>
      <c r="G46" s="5">
        <f t="shared" si="24"/>
        <v>0</v>
      </c>
      <c r="H46" s="5">
        <f t="shared" si="24"/>
        <v>0</v>
      </c>
      <c r="I46" s="5">
        <f t="shared" si="24"/>
        <v>0</v>
      </c>
      <c r="J46" s="5">
        <f t="shared" si="24"/>
        <v>0</v>
      </c>
      <c r="K46" s="33"/>
    </row>
    <row r="47" spans="1:11" ht="25.5" customHeight="1" x14ac:dyDescent="0.25"/>
  </sheetData>
  <mergeCells count="29">
    <mergeCell ref="K26:K30"/>
    <mergeCell ref="A26:B30"/>
    <mergeCell ref="C2:C3"/>
    <mergeCell ref="B2:B3"/>
    <mergeCell ref="A2:A3"/>
    <mergeCell ref="A5:K5"/>
    <mergeCell ref="A21:A25"/>
    <mergeCell ref="A42:B46"/>
    <mergeCell ref="K42:K46"/>
    <mergeCell ref="A31:K31"/>
    <mergeCell ref="B32:B36"/>
    <mergeCell ref="A32:A36"/>
    <mergeCell ref="K32:K36"/>
    <mergeCell ref="K37:K41"/>
    <mergeCell ref="A37:B41"/>
    <mergeCell ref="G1:K1"/>
    <mergeCell ref="B21:B25"/>
    <mergeCell ref="K2:K3"/>
    <mergeCell ref="A6:A10"/>
    <mergeCell ref="B6:B10"/>
    <mergeCell ref="K6:K10"/>
    <mergeCell ref="D2:J2"/>
    <mergeCell ref="A11:A15"/>
    <mergeCell ref="B11:B15"/>
    <mergeCell ref="A16:A20"/>
    <mergeCell ref="K16:K20"/>
    <mergeCell ref="B16:B20"/>
    <mergeCell ref="K11:K15"/>
    <mergeCell ref="K21:K25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4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Целевые показатели</vt:lpstr>
      <vt:lpstr>Перечень мероприятий</vt:lpstr>
      <vt:lpstr>'Целевые показатели'!Область_печати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2024-11-22T10:35:51Z</dcterms:modified>
</cp:coreProperties>
</file>