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activeTab="1"/>
  </bookViews>
  <sheets>
    <sheet name="Целевые показатели" sheetId="1" r:id="rId1"/>
    <sheet name="Перечень мероприятий" sheetId="5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5" i="5" l="1"/>
  <c r="D131" i="5"/>
  <c r="D130" i="5"/>
  <c r="D129" i="5"/>
  <c r="D128" i="5"/>
  <c r="J127" i="5"/>
  <c r="I127" i="5"/>
  <c r="H127" i="5"/>
  <c r="G127" i="5"/>
  <c r="F127" i="5"/>
  <c r="E127" i="5"/>
  <c r="G70" i="5"/>
  <c r="E133" i="5"/>
  <c r="F133" i="5"/>
  <c r="G133" i="5"/>
  <c r="H133" i="5"/>
  <c r="I133" i="5"/>
  <c r="J133" i="5"/>
  <c r="F134" i="5"/>
  <c r="G134" i="5"/>
  <c r="H134" i="5"/>
  <c r="I134" i="5"/>
  <c r="J134" i="5"/>
  <c r="F135" i="5"/>
  <c r="I135" i="5"/>
  <c r="J135" i="5"/>
  <c r="F136" i="5"/>
  <c r="G136" i="5"/>
  <c r="H136" i="5"/>
  <c r="I136" i="5"/>
  <c r="J136" i="5"/>
  <c r="E134" i="5"/>
  <c r="E135" i="5"/>
  <c r="E136" i="5"/>
  <c r="H65" i="5"/>
  <c r="H62" i="5" s="1"/>
  <c r="E72" i="5"/>
  <c r="F72" i="5"/>
  <c r="G72" i="5"/>
  <c r="H72" i="5"/>
  <c r="I72" i="5"/>
  <c r="J72" i="5"/>
  <c r="D73" i="5"/>
  <c r="D74" i="5"/>
  <c r="D75" i="5"/>
  <c r="D76" i="5"/>
  <c r="D71" i="5"/>
  <c r="D70" i="5"/>
  <c r="D69" i="5"/>
  <c r="D68" i="5"/>
  <c r="J67" i="5"/>
  <c r="I67" i="5"/>
  <c r="H67" i="5"/>
  <c r="G67" i="5"/>
  <c r="F67" i="5"/>
  <c r="E67" i="5"/>
  <c r="E57" i="5"/>
  <c r="E52" i="5"/>
  <c r="D53" i="5"/>
  <c r="D54" i="5"/>
  <c r="D55" i="5"/>
  <c r="D56" i="5"/>
  <c r="D58" i="5"/>
  <c r="D59" i="5"/>
  <c r="D60" i="5"/>
  <c r="D61" i="5"/>
  <c r="J57" i="5"/>
  <c r="I57" i="5"/>
  <c r="H57" i="5"/>
  <c r="G57" i="5"/>
  <c r="F57" i="5"/>
  <c r="J52" i="5"/>
  <c r="I52" i="5"/>
  <c r="H52" i="5"/>
  <c r="G52" i="5"/>
  <c r="F52" i="5"/>
  <c r="D66" i="5"/>
  <c r="D64" i="5"/>
  <c r="D63" i="5"/>
  <c r="J62" i="5"/>
  <c r="I62" i="5"/>
  <c r="G62" i="5"/>
  <c r="F62" i="5"/>
  <c r="E62" i="5"/>
  <c r="H135" i="5" l="1"/>
  <c r="D127" i="5"/>
  <c r="D52" i="5"/>
  <c r="D57" i="5"/>
  <c r="D72" i="5"/>
  <c r="D67" i="5"/>
  <c r="D62" i="5"/>
  <c r="D65" i="5"/>
  <c r="F47" i="5"/>
  <c r="G47" i="5"/>
  <c r="H47" i="5"/>
  <c r="I47" i="5"/>
  <c r="J47" i="5"/>
  <c r="F48" i="5"/>
  <c r="G48" i="5"/>
  <c r="H48" i="5"/>
  <c r="I48" i="5"/>
  <c r="J48" i="5"/>
  <c r="F49" i="5"/>
  <c r="G49" i="5"/>
  <c r="H49" i="5"/>
  <c r="I49" i="5"/>
  <c r="J49" i="5"/>
  <c r="F50" i="5"/>
  <c r="G50" i="5"/>
  <c r="H50" i="5"/>
  <c r="I50" i="5"/>
  <c r="J50" i="5"/>
  <c r="E48" i="5"/>
  <c r="E49" i="5"/>
  <c r="E50" i="5"/>
  <c r="E47" i="5"/>
  <c r="E138" i="5" s="1"/>
  <c r="J16" i="5"/>
  <c r="J41" i="5"/>
  <c r="I41" i="5"/>
  <c r="H41" i="5"/>
  <c r="G41" i="5"/>
  <c r="F41" i="5"/>
  <c r="E41" i="5"/>
  <c r="J36" i="5"/>
  <c r="I36" i="5"/>
  <c r="H36" i="5"/>
  <c r="G36" i="5"/>
  <c r="F36" i="5"/>
  <c r="E36" i="5"/>
  <c r="J31" i="5"/>
  <c r="I31" i="5"/>
  <c r="H31" i="5"/>
  <c r="G31" i="5"/>
  <c r="F31" i="5"/>
  <c r="E31" i="5"/>
  <c r="J26" i="5"/>
  <c r="I26" i="5"/>
  <c r="H26" i="5"/>
  <c r="G26" i="5"/>
  <c r="F26" i="5"/>
  <c r="E26" i="5"/>
  <c r="J21" i="5"/>
  <c r="I21" i="5"/>
  <c r="H21" i="5"/>
  <c r="G21" i="5"/>
  <c r="F21" i="5"/>
  <c r="E21" i="5"/>
  <c r="I16" i="5"/>
  <c r="G16" i="5"/>
  <c r="F16" i="5"/>
  <c r="E16" i="5"/>
  <c r="J11" i="5"/>
  <c r="I11" i="5"/>
  <c r="H11" i="5"/>
  <c r="G11" i="5"/>
  <c r="F11" i="5"/>
  <c r="E11" i="5"/>
  <c r="F6" i="5"/>
  <c r="G6" i="5"/>
  <c r="H6" i="5"/>
  <c r="I6" i="5"/>
  <c r="J6" i="5"/>
  <c r="E6" i="5"/>
  <c r="D7" i="5"/>
  <c r="D8" i="5"/>
  <c r="D9" i="5"/>
  <c r="D10" i="5"/>
  <c r="D12" i="5"/>
  <c r="D13" i="5"/>
  <c r="D14" i="5"/>
  <c r="D15" i="5"/>
  <c r="D17" i="5"/>
  <c r="D18" i="5"/>
  <c r="D20" i="5"/>
  <c r="D22" i="5"/>
  <c r="D23" i="5"/>
  <c r="D24" i="5"/>
  <c r="D25" i="5"/>
  <c r="D27" i="5"/>
  <c r="D28" i="5"/>
  <c r="D29" i="5"/>
  <c r="D30" i="5"/>
  <c r="D32" i="5"/>
  <c r="D33" i="5"/>
  <c r="D34" i="5"/>
  <c r="D35" i="5"/>
  <c r="D37" i="5"/>
  <c r="D38" i="5"/>
  <c r="D39" i="5"/>
  <c r="D40" i="5"/>
  <c r="D42" i="5"/>
  <c r="D43" i="5"/>
  <c r="D44" i="5"/>
  <c r="D45" i="5"/>
  <c r="D31" i="5" l="1"/>
  <c r="E46" i="5"/>
  <c r="D21" i="5"/>
  <c r="D26" i="5"/>
  <c r="D41" i="5"/>
  <c r="D11" i="5"/>
  <c r="D6" i="5"/>
  <c r="D36" i="5"/>
  <c r="H16" i="5" l="1"/>
  <c r="D16" i="5" s="1"/>
  <c r="D19" i="5"/>
  <c r="J141" i="5"/>
  <c r="G141" i="5"/>
  <c r="F141" i="5"/>
  <c r="I140" i="5"/>
  <c r="G140" i="5"/>
  <c r="J139" i="5"/>
  <c r="I139" i="5"/>
  <c r="F139" i="5"/>
  <c r="D126" i="5"/>
  <c r="D125" i="5"/>
  <c r="D124" i="5"/>
  <c r="D123" i="5"/>
  <c r="J122" i="5"/>
  <c r="I122" i="5"/>
  <c r="H122" i="5"/>
  <c r="G122" i="5"/>
  <c r="F122" i="5"/>
  <c r="E122" i="5"/>
  <c r="D121" i="5"/>
  <c r="D120" i="5"/>
  <c r="D119" i="5"/>
  <c r="D118" i="5"/>
  <c r="J117" i="5"/>
  <c r="I117" i="5"/>
  <c r="H117" i="5"/>
  <c r="G117" i="5"/>
  <c r="F117" i="5"/>
  <c r="E117" i="5"/>
  <c r="D116" i="5"/>
  <c r="D115" i="5"/>
  <c r="D114" i="5"/>
  <c r="D113" i="5"/>
  <c r="J112" i="5"/>
  <c r="I112" i="5"/>
  <c r="H112" i="5"/>
  <c r="G112" i="5"/>
  <c r="F112" i="5"/>
  <c r="E112" i="5"/>
  <c r="D111" i="5"/>
  <c r="D110" i="5"/>
  <c r="D109" i="5"/>
  <c r="D108" i="5"/>
  <c r="J107" i="5"/>
  <c r="I107" i="5"/>
  <c r="H107" i="5"/>
  <c r="G107" i="5"/>
  <c r="F107" i="5"/>
  <c r="E107" i="5"/>
  <c r="D106" i="5"/>
  <c r="D105" i="5"/>
  <c r="D104" i="5"/>
  <c r="D103" i="5"/>
  <c r="J102" i="5"/>
  <c r="I102" i="5"/>
  <c r="H102" i="5"/>
  <c r="G102" i="5"/>
  <c r="F102" i="5"/>
  <c r="E102" i="5"/>
  <c r="D101" i="5"/>
  <c r="D100" i="5"/>
  <c r="D99" i="5"/>
  <c r="D98" i="5"/>
  <c r="J97" i="5"/>
  <c r="I97" i="5"/>
  <c r="H97" i="5"/>
  <c r="G97" i="5"/>
  <c r="F97" i="5"/>
  <c r="E97" i="5"/>
  <c r="D96" i="5"/>
  <c r="D95" i="5"/>
  <c r="D94" i="5"/>
  <c r="D93" i="5"/>
  <c r="J92" i="5"/>
  <c r="I92" i="5"/>
  <c r="H92" i="5"/>
  <c r="G92" i="5"/>
  <c r="F92" i="5"/>
  <c r="E92" i="5"/>
  <c r="D81" i="5"/>
  <c r="D80" i="5"/>
  <c r="D79" i="5"/>
  <c r="D78" i="5"/>
  <c r="J77" i="5"/>
  <c r="I77" i="5"/>
  <c r="H77" i="5"/>
  <c r="G77" i="5"/>
  <c r="F77" i="5"/>
  <c r="E77" i="5"/>
  <c r="D91" i="5"/>
  <c r="D90" i="5"/>
  <c r="D89" i="5"/>
  <c r="D88" i="5"/>
  <c r="J87" i="5"/>
  <c r="I87" i="5"/>
  <c r="H87" i="5"/>
  <c r="G87" i="5"/>
  <c r="F87" i="5"/>
  <c r="E87" i="5"/>
  <c r="D86" i="5"/>
  <c r="D85" i="5"/>
  <c r="D84" i="5"/>
  <c r="D83" i="5"/>
  <c r="J82" i="5"/>
  <c r="I82" i="5"/>
  <c r="G82" i="5"/>
  <c r="F82" i="5"/>
  <c r="E82" i="5"/>
  <c r="H141" i="5"/>
  <c r="G139" i="5"/>
  <c r="D136" i="5" l="1"/>
  <c r="G132" i="5"/>
  <c r="D134" i="5"/>
  <c r="J132" i="5"/>
  <c r="F132" i="5"/>
  <c r="D135" i="5"/>
  <c r="D87" i="5"/>
  <c r="D77" i="5"/>
  <c r="D107" i="5"/>
  <c r="E132" i="5"/>
  <c r="H139" i="5"/>
  <c r="I141" i="5"/>
  <c r="D48" i="5"/>
  <c r="D102" i="5"/>
  <c r="D112" i="5"/>
  <c r="D122" i="5"/>
  <c r="D133" i="5"/>
  <c r="I132" i="5"/>
  <c r="H82" i="5"/>
  <c r="D82" i="5" s="1"/>
  <c r="D92" i="5"/>
  <c r="D97" i="5"/>
  <c r="D117" i="5"/>
  <c r="H138" i="5"/>
  <c r="G138" i="5"/>
  <c r="G137" i="5" s="1"/>
  <c r="G46" i="5"/>
  <c r="I138" i="5"/>
  <c r="I46" i="5"/>
  <c r="F138" i="5"/>
  <c r="F46" i="5"/>
  <c r="J138" i="5"/>
  <c r="J46" i="5"/>
  <c r="D47" i="5"/>
  <c r="E140" i="5"/>
  <c r="E141" i="5"/>
  <c r="D50" i="5"/>
  <c r="F140" i="5"/>
  <c r="E139" i="5"/>
  <c r="J140" i="5"/>
  <c r="H132" i="5" l="1"/>
  <c r="D132" i="5" s="1"/>
  <c r="J137" i="5"/>
  <c r="H140" i="5"/>
  <c r="D140" i="5" s="1"/>
  <c r="D141" i="5"/>
  <c r="D139" i="5"/>
  <c r="I137" i="5"/>
  <c r="D138" i="5"/>
  <c r="D49" i="5"/>
  <c r="H46" i="5"/>
  <c r="D46" i="5" s="1"/>
  <c r="F137" i="5"/>
  <c r="E137" i="5"/>
  <c r="H137" i="5" l="1"/>
  <c r="D137" i="5" s="1"/>
</calcChain>
</file>

<file path=xl/comments1.xml><?xml version="1.0" encoding="utf-8"?>
<comments xmlns="http://schemas.openxmlformats.org/spreadsheetml/2006/main">
  <authors>
    <author>Автор</author>
  </authors>
  <commentList>
    <comment ref="H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добавила согласно Порядку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включить 1 000 000 кад работы;
предусмотреть 50 000 на софинан выделение зем долей</t>
        </r>
      </text>
    </comment>
    <comment ref="A2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мероприятие введено в 2024 году</t>
        </r>
      </text>
    </comment>
    <comment ref="A2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мероприятие введено в 2024 году
</t>
        </r>
      </text>
    </comment>
    <comment ref="H6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700 - УФЭДИИО;
18 - Павловский ТО
</t>
        </r>
      </text>
    </comment>
  </commentList>
</comments>
</file>

<file path=xl/sharedStrings.xml><?xml version="1.0" encoding="utf-8"?>
<sst xmlns="http://schemas.openxmlformats.org/spreadsheetml/2006/main" count="257" uniqueCount="86">
  <si>
    <t>Наименование целевого показателя</t>
  </si>
  <si>
    <t>Единица измерения</t>
  </si>
  <si>
    <t>Значения целевых показателей</t>
  </si>
  <si>
    <t>%</t>
  </si>
  <si>
    <t>Увеличение объема собственных доходов в бюджет муниципального района от использования муниципального имущества и земельных участков</t>
  </si>
  <si>
    <t xml:space="preserve">Наименование
мероприятия
</t>
  </si>
  <si>
    <t>Ответственный исполнитель, соисполнители</t>
  </si>
  <si>
    <t xml:space="preserve">Источники    
финансирования
</t>
  </si>
  <si>
    <t>Объемы финансирования (тыс. руб.)</t>
  </si>
  <si>
    <t xml:space="preserve">Ожидаемые  
результаты  
реализации  
мероприятия 
</t>
  </si>
  <si>
    <t>Всего</t>
  </si>
  <si>
    <t>итого, в том числе</t>
  </si>
  <si>
    <t>федеральный бюджет</t>
  </si>
  <si>
    <t>областной бюджет</t>
  </si>
  <si>
    <t>внебюджетные средства</t>
  </si>
  <si>
    <t>местный бюджет</t>
  </si>
  <si>
    <t>Выполнение обязательств согласно Жилищному Кодексу РФ</t>
  </si>
  <si>
    <t>2022 год</t>
  </si>
  <si>
    <t>2023 год</t>
  </si>
  <si>
    <t>Выполнение обязательств согласно договору</t>
  </si>
  <si>
    <t>Надлежащая эксплуатация зданий и сооружений</t>
  </si>
  <si>
    <t>2024 год</t>
  </si>
  <si>
    <t>2025 год</t>
  </si>
  <si>
    <t>2026 год</t>
  </si>
  <si>
    <t>Задача № 2 - надлежащая эксплуатация, ремонт и содержание зданий и сооружений, находящихся в муниципальной собственности</t>
  </si>
  <si>
    <t>Управление финансово-экономической деятельности и имущественных отношений</t>
  </si>
  <si>
    <t>Задача №1 – инвентаризация, постановка на кадастровый учет и оценка муниципального имущества</t>
  </si>
  <si>
    <t>Селянский территориальный отдел</t>
  </si>
  <si>
    <t xml:space="preserve">  </t>
  </si>
  <si>
    <t>Увеличение части собственных доходов бюджета Вилегодского муниципального округа Архангельской области</t>
  </si>
  <si>
    <t>Вилегодский территориальный отдел</t>
  </si>
  <si>
    <t>Оплата налогов в полном объеме</t>
  </si>
  <si>
    <t>Всего по задаче №1</t>
  </si>
  <si>
    <t>Всего по задаче №2</t>
  </si>
  <si>
    <t>Итого по муниципальной программе</t>
  </si>
  <si>
    <t>Администрация Вилегодского муниципального округа</t>
  </si>
  <si>
    <t>ПРИЛОЖЕНИЕ № 2
к муниципальной программе Вилегодского муниципального округа Архангельской области «Развитие имущественно-земельных отношений в Вилегодском муниципальном округе»</t>
  </si>
  <si>
    <t>ПРИЛОЖЕНИЕ № 1
к муниципальной программе Вилегодского муниципального округа Архангельской области «Развитие имущественно-земельных отношений в Вилегодском муниципальном округе</t>
  </si>
  <si>
    <t>Надлежащая  эксплуатация сооружений</t>
  </si>
  <si>
    <t>Содержание и обслуживание коммунальной бани</t>
  </si>
  <si>
    <t xml:space="preserve">ПЕРЕЧЕНЬ МЕРОПРИЯТИЙ
муниципальной программы Вилегодского муниципального округа
«Развитие имущественно-земельных отношений в Вилегодском муниципальном округе" 
</t>
  </si>
  <si>
    <t xml:space="preserve">ПЕРЕЧЕНЬ
целевых показателей муниципальной программы 
Вилегодского муниципального округа Архангельской области
«Развитие имущественно-земельных отношений в Вилегодском муниципальном округе» </t>
  </si>
  <si>
    <t>Никольский территориальный отдел</t>
  </si>
  <si>
    <t>ремонт котельной в п. Сорово</t>
  </si>
  <si>
    <t>капитальный ремонт объектов муниципальной собственности</t>
  </si>
  <si>
    <t>приобретение ратрака</t>
  </si>
  <si>
    <t>Проведение кадастровых работ в отношении земельных участков и объектов недвижимости, ед.</t>
  </si>
  <si>
    <t>ед.</t>
  </si>
  <si>
    <t>Ответственный исполнитель - Управления финансово-экономической деятельности и имущественных отношений администрации Вилегодского муниципального округа</t>
  </si>
  <si>
    <t>Порядок расчета</t>
  </si>
  <si>
    <t>Источники информации</t>
  </si>
  <si>
    <t>Порядок расчета и источники информации о значениях
целевых показателей  муниципальной программы Вилегодского муниципального округа Архангельской области 
«Развитие имущественно-земельных отношений в Вилегодском муниципальном округе»</t>
  </si>
  <si>
    <t>Наименование целевых показателей муниципальной  муниципальной программы Вилегодского муниципального округа Архангельской области
«Развитие имущественно-земельных отношений в Вилегодском муниципальном округе»</t>
  </si>
  <si>
    <t>фактическое количество</t>
  </si>
  <si>
    <t>где, СД отчет пер - собственные доходы отчетного периода, СД пред пер - собственные доходы предыдущего периода</t>
  </si>
  <si>
    <t>1. Проведение работ по инвентаризации муниципального имущества</t>
  </si>
  <si>
    <t>2. Проведение работ по оценке муниципального имущества</t>
  </si>
  <si>
    <t>3. Проведение работ по постановке на кадастровый учет муниципального имущества</t>
  </si>
  <si>
    <t>6. Оплата вознаграждения за сбор аренды земельных участков</t>
  </si>
  <si>
    <t>7. Проведение работ по учету личных подсобных хозяйств и приобретение похозяйственных книг</t>
  </si>
  <si>
    <t>8. Уплата налогов</t>
  </si>
  <si>
    <t>4. Проведение комплексных кадастровых работ</t>
  </si>
  <si>
    <t>5.Проведение кадастровых работ на землях сельскохозяйственного назначения</t>
  </si>
  <si>
    <t>мероприяти больше не реализуется</t>
  </si>
  <si>
    <t>Управление финансово-экономической деятельности и имущественных отношений,территориальные отделы</t>
  </si>
  <si>
    <t>670 объектов недвижимости в отношении которых проведены комплексные кадастровые работы</t>
  </si>
  <si>
    <t>151 га земель сельскохозяйственного назначения передано в аренду сельскохозяйственным предприятиям</t>
  </si>
  <si>
    <t>Управление финансово-экономической деятельности и имущественных отношений, Администрация Вилегодского муниципального округа</t>
  </si>
  <si>
    <t>Управление финансово-экономической деятельности и имущественных отношений, Павловский территориальный отдел</t>
  </si>
  <si>
    <t>2027 год</t>
  </si>
  <si>
    <t>9. Оплата электроэнергии канализационных очистных сооружений, муниципальных помещений</t>
  </si>
  <si>
    <t>10. Обслуживание канализационных очистных сооружений</t>
  </si>
  <si>
    <t>11 Оплата работ по содержанию и ремонту общего имущества в многоквартирных домах</t>
  </si>
  <si>
    <t>12. Оплата отопления нежилого здания по адресу с. Ильинско-Подомское ул. Советская, д.1, муниципальных квартир, собственником которых является Вилегодский муниципальный округ</t>
  </si>
  <si>
    <t>13. Возмещение расходов по оплате за потребленную электроэнергию мачтового сооружения в п. Широкий Прилук</t>
  </si>
  <si>
    <t>14. Приобретение газа для отопления административного здания Селянского территориального отдела</t>
  </si>
  <si>
    <t>14. Содержание туалета в детском парке "Росинка"</t>
  </si>
  <si>
    <t>15. Ремонт административных зданий собственником которых является Вилегодский муниципальный округ</t>
  </si>
  <si>
    <t>16. Содержание и обслуживание коммунальной бани</t>
  </si>
  <si>
    <t>17. Выполнение работ по текущему ремонту котельной в п. Сорово</t>
  </si>
  <si>
    <t>18. Капитальный ремонт объекта муниципальной собственности</t>
  </si>
  <si>
    <t>19. Приобретение ратрака</t>
  </si>
  <si>
    <t>20. Вывоз ЖБО</t>
  </si>
  <si>
    <t>21. Строительство антенно-мачтового сооружения в дер. Аксеновская</t>
  </si>
  <si>
    <t>22. Ремонт контейнерных баков</t>
  </si>
  <si>
    <t>23. Оплата аренды объектов теплоснабжения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</si>
</sst>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theme="1"/>
      <name val="Calibri"/>
      <family val="2"/>
      <scheme val="minor"/>
    </font>
    <font>
      <sz val="8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4">
    <xf numFmtId="0" fontId="0" fillId="0" borderId="0" xfId="0"/>
    <xf numFmtId="0" fontId="1" fillId="0" borderId="0" xfId="0" applyFont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2" fontId="3" fillId="0" borderId="0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vertical="center" wrapText="1"/>
    </xf>
    <xf numFmtId="2" fontId="14" fillId="0" borderId="0" xfId="0" applyNumberFormat="1" applyFont="1" applyFill="1" applyBorder="1" applyAlignment="1">
      <alignment horizontal="center" vertical="center" wrapText="1"/>
    </xf>
    <xf numFmtId="2" fontId="14" fillId="2" borderId="0" xfId="0" applyNumberFormat="1" applyFont="1" applyFill="1" applyBorder="1" applyAlignment="1">
      <alignment horizontal="center" vertical="center" wrapText="1"/>
    </xf>
    <xf numFmtId="2" fontId="13" fillId="2" borderId="0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14" fillId="2" borderId="0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left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3" fillId="2" borderId="14" xfId="0" applyNumberFormat="1" applyFont="1" applyFill="1" applyBorder="1" applyAlignment="1">
      <alignment horizontal="left" vertical="center" wrapText="1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left" vertical="center" wrapText="1"/>
    </xf>
    <xf numFmtId="2" fontId="3" fillId="2" borderId="6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vertical="top" wrapText="1"/>
    </xf>
    <xf numFmtId="2" fontId="4" fillId="2" borderId="7" xfId="0" applyNumberFormat="1" applyFont="1" applyFill="1" applyBorder="1" applyAlignment="1">
      <alignment horizontal="left" vertical="center" wrapText="1"/>
    </xf>
    <xf numFmtId="2" fontId="4" fillId="2" borderId="8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2" fontId="4" fillId="2" borderId="10" xfId="0" applyNumberFormat="1" applyFont="1" applyFill="1" applyBorder="1" applyAlignment="1">
      <alignment horizontal="left" vertical="center" wrapText="1"/>
    </xf>
    <xf numFmtId="2" fontId="4" fillId="2" borderId="11" xfId="0" applyNumberFormat="1" applyFont="1" applyFill="1" applyBorder="1" applyAlignment="1">
      <alignment horizontal="left" vertical="center" wrapText="1"/>
    </xf>
    <xf numFmtId="2" fontId="4" fillId="2" borderId="12" xfId="0" applyNumberFormat="1" applyFont="1" applyFill="1" applyBorder="1" applyAlignment="1">
      <alignment horizontal="left" vertical="center" wrapText="1"/>
    </xf>
    <xf numFmtId="2" fontId="4" fillId="2" borderId="13" xfId="0" applyNumberFormat="1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2" fontId="3" fillId="2" borderId="5" xfId="0" applyNumberFormat="1" applyFont="1" applyFill="1" applyBorder="1" applyAlignment="1">
      <alignment vertical="center" wrapText="1"/>
    </xf>
    <xf numFmtId="2" fontId="3" fillId="2" borderId="14" xfId="0" applyNumberFormat="1" applyFont="1" applyFill="1" applyBorder="1" applyAlignment="1">
      <alignment vertical="center" wrapText="1"/>
    </xf>
    <xf numFmtId="2" fontId="3" fillId="2" borderId="6" xfId="0" applyNumberFormat="1" applyFont="1" applyFill="1" applyBorder="1" applyAlignment="1">
      <alignment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  <xf numFmtId="2" fontId="7" fillId="2" borderId="14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11" xfId="0" applyNumberFormat="1" applyFont="1" applyFill="1" applyBorder="1" applyAlignment="1">
      <alignment horizontal="center" vertical="center" wrapText="1"/>
    </xf>
    <xf numFmtId="2" fontId="7" fillId="2" borderId="13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left" vertical="center" wrapText="1"/>
    </xf>
    <xf numFmtId="2" fontId="3" fillId="2" borderId="14" xfId="0" applyNumberFormat="1" applyFont="1" applyFill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left" vertical="center" wrapText="1"/>
    </xf>
    <xf numFmtId="2" fontId="3" fillId="2" borderId="12" xfId="0" applyNumberFormat="1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2743200</xdr:colOff>
      <xdr:row>10</xdr:row>
      <xdr:rowOff>66675</xdr:rowOff>
    </xdr:from>
    <xdr:ext cx="2343150" cy="16192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2743200" y="6877050"/>
              <a:ext cx="2343150" cy="16192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1100" b="0" i="1">
                        <a:latin typeface="Cambria Math" panose="02040503050406030204" pitchFamily="18" charset="0"/>
                      </a:rPr>
                      <m:t>Д СД </m:t>
                    </m:r>
                    <m:d>
                      <m:dPr>
                        <m:ctrlPr>
                          <a:rPr lang="ru-RU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%</m:t>
                        </m:r>
                      </m:e>
                    </m:d>
                    <m:r>
                      <a:rPr lang="ru-RU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ru-RU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ru-R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ru-RU" sz="1100" b="0" i="1">
                                <a:latin typeface="Cambria Math" panose="02040503050406030204" pitchFamily="18" charset="0"/>
                              </a:rPr>
                              <m:t>СД</m:t>
                            </m:r>
                          </m:e>
                          <m:sub>
                            <m:r>
                              <a:rPr lang="ru-RU" sz="1100" b="0" i="1">
                                <a:latin typeface="Cambria Math" panose="02040503050406030204" pitchFamily="18" charset="0"/>
                              </a:rPr>
                              <m:t>отчет пер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ru-RU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ru-RU" sz="1100" b="0" i="1">
                                <a:latin typeface="Cambria Math" panose="02040503050406030204" pitchFamily="18" charset="0"/>
                              </a:rPr>
                              <m:t>СД</m:t>
                            </m:r>
                          </m:e>
                          <m:sub>
                            <m:r>
                              <a:rPr lang="ru-RU" sz="1100" b="0" i="1">
                                <a:latin typeface="Cambria Math" panose="02040503050406030204" pitchFamily="18" charset="0"/>
                              </a:rPr>
                              <m:t>пред пер</m:t>
                            </m:r>
                          </m:sub>
                        </m:sSub>
                      </m:den>
                    </m:f>
                    <m:r>
                      <a:rPr lang="ru-RU" sz="1100" b="0" i="0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×100</m:t>
                    </m:r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2743200" y="6877050"/>
              <a:ext cx="2343150" cy="16192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ru-RU" sz="1100" b="0" i="0">
                  <a:latin typeface="Cambria Math" panose="02040503050406030204" pitchFamily="18" charset="0"/>
                </a:rPr>
                <a:t>Д СД (%)=  〖СД〗_(отчет пер)/〖СД〗_(пред пер) </a:t>
              </a:r>
              <a:r>
                <a:rPr lang="ru-RU" sz="1100" b="0" i="0">
                  <a:latin typeface="+mn-lt"/>
                  <a:ea typeface="Cambria Math" panose="02040503050406030204" pitchFamily="18" charset="0"/>
                </a:rPr>
                <a:t>×</a:t>
              </a:r>
              <a:r>
                <a:rPr lang="ru-RU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</a:t>
              </a:r>
              <a:endParaRPr lang="ru-RU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39997558519241921"/>
  </sheetPr>
  <dimension ref="A1:V13"/>
  <sheetViews>
    <sheetView workbookViewId="0">
      <selection activeCell="M8" sqref="M8"/>
    </sheetView>
  </sheetViews>
  <sheetFormatPr defaultRowHeight="15.75" x14ac:dyDescent="0.25"/>
  <cols>
    <col min="1" max="1" width="43.140625" style="1" customWidth="1"/>
    <col min="2" max="2" width="18" style="1" customWidth="1"/>
    <col min="3" max="3" width="13.85546875" style="1" customWidth="1"/>
    <col min="4" max="4" width="13.42578125" style="1" customWidth="1"/>
    <col min="5" max="5" width="13.7109375" style="1" customWidth="1"/>
    <col min="6" max="6" width="16.28515625" style="1" customWidth="1"/>
    <col min="7" max="7" width="13.85546875" style="1" customWidth="1"/>
    <col min="8" max="8" width="13.42578125" style="1" customWidth="1"/>
    <col min="9" max="9" width="13.28515625" style="1" customWidth="1"/>
    <col min="10" max="16384" width="9.140625" style="1"/>
  </cols>
  <sheetData>
    <row r="1" spans="1:22" ht="69.75" customHeight="1" x14ac:dyDescent="0.25">
      <c r="G1" s="45" t="s">
        <v>37</v>
      </c>
      <c r="H1" s="45"/>
      <c r="I1" s="45"/>
      <c r="J1" s="45"/>
      <c r="K1" s="4"/>
      <c r="L1" s="4"/>
      <c r="M1" s="4"/>
      <c r="N1" s="4"/>
    </row>
    <row r="2" spans="1:22" ht="63" customHeight="1" x14ac:dyDescent="0.25">
      <c r="A2" s="40" t="s">
        <v>41</v>
      </c>
      <c r="B2" s="40"/>
      <c r="C2" s="40"/>
      <c r="D2" s="40"/>
      <c r="E2" s="40"/>
      <c r="F2" s="40"/>
      <c r="G2" s="40"/>
      <c r="H2" s="40"/>
      <c r="I2" s="8"/>
    </row>
    <row r="3" spans="1:22" ht="36.75" customHeight="1" x14ac:dyDescent="0.25">
      <c r="A3" s="40" t="s">
        <v>48</v>
      </c>
      <c r="B3" s="40"/>
      <c r="C3" s="40"/>
      <c r="D3" s="40"/>
      <c r="E3" s="40"/>
      <c r="F3" s="40"/>
      <c r="G3" s="40"/>
      <c r="H3" s="40"/>
      <c r="I3" s="8"/>
      <c r="O3" s="9"/>
      <c r="P3" s="9"/>
      <c r="Q3" s="9"/>
      <c r="R3" s="9"/>
      <c r="S3" s="9"/>
      <c r="T3" s="9"/>
      <c r="U3" s="9"/>
      <c r="V3" s="9"/>
    </row>
    <row r="4" spans="1:22" ht="15.75" customHeight="1" x14ac:dyDescent="0.25">
      <c r="A4" s="47" t="s">
        <v>0</v>
      </c>
      <c r="B4" s="47" t="s">
        <v>1</v>
      </c>
      <c r="C4" s="46" t="s">
        <v>2</v>
      </c>
      <c r="D4" s="46"/>
      <c r="E4" s="46"/>
      <c r="F4" s="46"/>
      <c r="G4" s="46"/>
      <c r="H4" s="46"/>
      <c r="I4" s="7"/>
      <c r="J4" s="7"/>
    </row>
    <row r="5" spans="1:22" ht="28.5" customHeight="1" x14ac:dyDescent="0.25">
      <c r="A5" s="48"/>
      <c r="B5" s="48"/>
      <c r="C5" s="6" t="s">
        <v>17</v>
      </c>
      <c r="D5" s="24" t="s">
        <v>18</v>
      </c>
      <c r="E5" s="24" t="s">
        <v>21</v>
      </c>
      <c r="F5" s="24" t="s">
        <v>22</v>
      </c>
      <c r="G5" s="24" t="s">
        <v>23</v>
      </c>
      <c r="H5" s="24" t="s">
        <v>69</v>
      </c>
    </row>
    <row r="6" spans="1:22" ht="38.25" x14ac:dyDescent="0.25">
      <c r="A6" s="10" t="s">
        <v>4</v>
      </c>
      <c r="B6" s="10" t="s">
        <v>3</v>
      </c>
      <c r="C6" s="10">
        <v>4</v>
      </c>
      <c r="D6" s="10">
        <v>4</v>
      </c>
      <c r="E6" s="10">
        <v>4</v>
      </c>
      <c r="F6" s="10">
        <v>4</v>
      </c>
      <c r="G6" s="10">
        <v>4</v>
      </c>
      <c r="H6" s="10">
        <v>4</v>
      </c>
    </row>
    <row r="7" spans="1:22" ht="25.5" x14ac:dyDescent="0.25">
      <c r="A7" s="10" t="s">
        <v>46</v>
      </c>
      <c r="B7" s="10" t="s">
        <v>47</v>
      </c>
      <c r="C7" s="23">
        <v>30</v>
      </c>
      <c r="D7" s="10">
        <v>30</v>
      </c>
      <c r="E7" s="10">
        <v>30</v>
      </c>
      <c r="F7" s="10">
        <v>30</v>
      </c>
      <c r="G7" s="10">
        <v>30</v>
      </c>
      <c r="H7" s="10">
        <v>30</v>
      </c>
    </row>
    <row r="9" spans="1:22" ht="60.75" customHeight="1" x14ac:dyDescent="0.25">
      <c r="A9" s="40" t="s">
        <v>51</v>
      </c>
      <c r="B9" s="41"/>
      <c r="C9" s="41"/>
      <c r="D9" s="41"/>
      <c r="E9" s="41"/>
      <c r="F9" s="41"/>
      <c r="G9" s="41"/>
      <c r="H9" s="41"/>
    </row>
    <row r="10" spans="1:22" ht="76.5" x14ac:dyDescent="0.25">
      <c r="A10" s="10" t="s">
        <v>52</v>
      </c>
      <c r="B10" s="42" t="s">
        <v>49</v>
      </c>
      <c r="C10" s="43"/>
      <c r="D10" s="44"/>
      <c r="E10" s="28" t="s">
        <v>50</v>
      </c>
      <c r="F10" s="28"/>
      <c r="G10" s="28"/>
      <c r="H10" s="10" t="s">
        <v>1</v>
      </c>
    </row>
    <row r="11" spans="1:22" ht="58.5" customHeight="1" x14ac:dyDescent="0.25">
      <c r="A11" s="32" t="s">
        <v>4</v>
      </c>
      <c r="B11" s="27"/>
      <c r="C11" s="27"/>
      <c r="D11" s="27"/>
      <c r="E11" s="34" t="s">
        <v>25</v>
      </c>
      <c r="F11" s="35"/>
      <c r="G11" s="36"/>
      <c r="H11" s="32" t="s">
        <v>3</v>
      </c>
    </row>
    <row r="12" spans="1:22" ht="45" customHeight="1" x14ac:dyDescent="0.25">
      <c r="A12" s="33"/>
      <c r="B12" s="29" t="s">
        <v>54</v>
      </c>
      <c r="C12" s="30"/>
      <c r="D12" s="31"/>
      <c r="E12" s="37"/>
      <c r="F12" s="38"/>
      <c r="G12" s="39"/>
      <c r="H12" s="33"/>
    </row>
    <row r="13" spans="1:22" ht="25.5" x14ac:dyDescent="0.25">
      <c r="A13" s="10" t="s">
        <v>46</v>
      </c>
      <c r="B13" s="27" t="s">
        <v>53</v>
      </c>
      <c r="C13" s="27"/>
      <c r="D13" s="27"/>
      <c r="E13" s="28" t="s">
        <v>25</v>
      </c>
      <c r="F13" s="28"/>
      <c r="G13" s="28"/>
      <c r="H13" s="10" t="s">
        <v>1</v>
      </c>
    </row>
  </sheetData>
  <mergeCells count="16">
    <mergeCell ref="G1:J1"/>
    <mergeCell ref="C4:H4"/>
    <mergeCell ref="A2:H2"/>
    <mergeCell ref="A3:H3"/>
    <mergeCell ref="B4:B5"/>
    <mergeCell ref="A4:A5"/>
    <mergeCell ref="A9:H9"/>
    <mergeCell ref="B10:D10"/>
    <mergeCell ref="E10:G10"/>
    <mergeCell ref="B11:D11"/>
    <mergeCell ref="H11:H12"/>
    <mergeCell ref="B13:D13"/>
    <mergeCell ref="E13:G13"/>
    <mergeCell ref="B12:D12"/>
    <mergeCell ref="A11:A12"/>
    <mergeCell ref="E11:G12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S148"/>
  <sheetViews>
    <sheetView tabSelected="1" zoomScale="80" zoomScaleNormal="80" workbookViewId="0">
      <pane xSplit="9" ySplit="5" topLeftCell="J6" activePane="bottomRight" state="frozen"/>
      <selection pane="topRight" activeCell="J1" sqref="J1"/>
      <selection pane="bottomLeft" activeCell="A6" sqref="A6"/>
      <selection pane="bottomRight" activeCell="E131" sqref="E131"/>
    </sheetView>
  </sheetViews>
  <sheetFormatPr defaultRowHeight="15" x14ac:dyDescent="0.25"/>
  <cols>
    <col min="1" max="1" width="28.7109375" style="2" customWidth="1"/>
    <col min="2" max="2" width="16.42578125" style="13" customWidth="1"/>
    <col min="3" max="3" width="17.7109375" style="14" customWidth="1"/>
    <col min="4" max="4" width="10.5703125" style="14" customWidth="1"/>
    <col min="5" max="5" width="12" style="2" customWidth="1"/>
    <col min="6" max="6" width="11.28515625" style="2" customWidth="1"/>
    <col min="7" max="7" width="12.140625" style="11" customWidth="1"/>
    <col min="8" max="10" width="12.140625" style="2" customWidth="1"/>
    <col min="11" max="11" width="21.5703125" style="14" customWidth="1"/>
    <col min="12" max="12" width="20.5703125" style="17" customWidth="1"/>
    <col min="13" max="19" width="20.5703125" style="14" customWidth="1"/>
    <col min="20" max="16384" width="9.140625" style="14"/>
  </cols>
  <sheetData>
    <row r="1" spans="1:19" ht="60" customHeight="1" x14ac:dyDescent="0.25">
      <c r="A1" s="14"/>
      <c r="E1" s="5"/>
      <c r="F1" s="5"/>
      <c r="G1" s="12"/>
      <c r="H1" s="49" t="s">
        <v>36</v>
      </c>
      <c r="I1" s="49"/>
      <c r="J1" s="49"/>
      <c r="K1" s="49"/>
      <c r="L1" s="18"/>
    </row>
    <row r="2" spans="1:19" ht="63" customHeight="1" x14ac:dyDescent="0.25">
      <c r="A2" s="50" t="s">
        <v>40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19"/>
      <c r="M2" s="15"/>
      <c r="N2" s="15"/>
      <c r="O2" s="15"/>
      <c r="P2" s="15"/>
      <c r="Q2" s="15"/>
      <c r="R2" s="15"/>
      <c r="S2" s="15"/>
    </row>
    <row r="3" spans="1:19" ht="42.75" customHeight="1" x14ac:dyDescent="0.25">
      <c r="A3" s="51" t="s">
        <v>5</v>
      </c>
      <c r="B3" s="53" t="s">
        <v>6</v>
      </c>
      <c r="C3" s="51" t="s">
        <v>7</v>
      </c>
      <c r="D3" s="55" t="s">
        <v>8</v>
      </c>
      <c r="E3" s="56"/>
      <c r="F3" s="56"/>
      <c r="G3" s="56"/>
      <c r="H3" s="56"/>
      <c r="I3" s="56"/>
      <c r="J3" s="57"/>
      <c r="K3" s="55" t="s">
        <v>9</v>
      </c>
    </row>
    <row r="4" spans="1:19" x14ac:dyDescent="0.25">
      <c r="A4" s="52"/>
      <c r="B4" s="54"/>
      <c r="C4" s="52"/>
      <c r="D4" s="16" t="s">
        <v>10</v>
      </c>
      <c r="E4" s="16" t="s">
        <v>17</v>
      </c>
      <c r="F4" s="26" t="s">
        <v>18</v>
      </c>
      <c r="G4" s="26" t="s">
        <v>21</v>
      </c>
      <c r="H4" s="26" t="s">
        <v>22</v>
      </c>
      <c r="I4" s="26" t="s">
        <v>23</v>
      </c>
      <c r="J4" s="26" t="s">
        <v>69</v>
      </c>
      <c r="K4" s="58"/>
    </row>
    <row r="5" spans="1:19" ht="60.75" customHeight="1" x14ac:dyDescent="0.25">
      <c r="A5" s="59" t="s">
        <v>26</v>
      </c>
      <c r="B5" s="60"/>
      <c r="C5" s="60"/>
      <c r="D5" s="60"/>
      <c r="E5" s="60"/>
      <c r="F5" s="60"/>
      <c r="G5" s="60"/>
      <c r="H5" s="60"/>
      <c r="I5" s="60"/>
      <c r="J5" s="60"/>
      <c r="K5" s="61"/>
      <c r="L5" s="20"/>
      <c r="M5" s="3"/>
      <c r="N5" s="3"/>
      <c r="O5" s="3"/>
      <c r="P5" s="3"/>
      <c r="Q5" s="3"/>
      <c r="R5" s="3"/>
      <c r="S5" s="3"/>
    </row>
    <row r="6" spans="1:19" ht="15.75" customHeight="1" x14ac:dyDescent="0.25">
      <c r="A6" s="63" t="s">
        <v>55</v>
      </c>
      <c r="B6" s="64" t="s">
        <v>25</v>
      </c>
      <c r="C6" s="65" t="s">
        <v>11</v>
      </c>
      <c r="D6" s="66">
        <f>E6+F6+G6+H6+I6+J6</f>
        <v>229.5</v>
      </c>
      <c r="E6" s="66">
        <f t="shared" ref="E6:J6" si="0">E7+E8+E9+E10</f>
        <v>0</v>
      </c>
      <c r="F6" s="66">
        <f t="shared" si="0"/>
        <v>69.5</v>
      </c>
      <c r="G6" s="66">
        <f t="shared" si="0"/>
        <v>60</v>
      </c>
      <c r="H6" s="66">
        <f t="shared" si="0"/>
        <v>100</v>
      </c>
      <c r="I6" s="66">
        <f t="shared" si="0"/>
        <v>0</v>
      </c>
      <c r="J6" s="66">
        <f t="shared" si="0"/>
        <v>0</v>
      </c>
      <c r="K6" s="67" t="s">
        <v>29</v>
      </c>
      <c r="L6" s="21"/>
      <c r="M6" s="2"/>
      <c r="N6" s="2"/>
      <c r="O6" s="2"/>
      <c r="P6" s="2"/>
      <c r="Q6" s="2"/>
      <c r="R6" s="2"/>
      <c r="S6" s="2"/>
    </row>
    <row r="7" spans="1:19" ht="30" x14ac:dyDescent="0.25">
      <c r="A7" s="63"/>
      <c r="B7" s="64"/>
      <c r="C7" s="68" t="s">
        <v>12</v>
      </c>
      <c r="D7" s="66">
        <f>E7+F7+G7+H7+I7+J7</f>
        <v>0</v>
      </c>
      <c r="E7" s="66">
        <v>0</v>
      </c>
      <c r="F7" s="66">
        <v>0</v>
      </c>
      <c r="G7" s="69">
        <v>0</v>
      </c>
      <c r="H7" s="69">
        <v>0</v>
      </c>
      <c r="I7" s="66">
        <v>0</v>
      </c>
      <c r="J7" s="66">
        <v>0</v>
      </c>
      <c r="K7" s="67"/>
      <c r="L7" s="21"/>
      <c r="M7" s="2"/>
      <c r="N7" s="2"/>
      <c r="O7" s="2"/>
      <c r="P7" s="2"/>
      <c r="Q7" s="2"/>
      <c r="R7" s="2"/>
      <c r="S7" s="2"/>
    </row>
    <row r="8" spans="1:19" ht="16.5" customHeight="1" x14ac:dyDescent="0.25">
      <c r="A8" s="63"/>
      <c r="B8" s="64"/>
      <c r="C8" s="68" t="s">
        <v>13</v>
      </c>
      <c r="D8" s="66">
        <f>E8+F8+G8+H8+I8+J8</f>
        <v>0</v>
      </c>
      <c r="E8" s="66">
        <v>0</v>
      </c>
      <c r="F8" s="66">
        <v>0</v>
      </c>
      <c r="G8" s="69">
        <v>0</v>
      </c>
      <c r="H8" s="69">
        <v>0</v>
      </c>
      <c r="I8" s="66">
        <v>0</v>
      </c>
      <c r="J8" s="66">
        <v>0</v>
      </c>
      <c r="K8" s="67"/>
      <c r="L8" s="21"/>
      <c r="M8" s="2"/>
      <c r="N8" s="2"/>
      <c r="O8" s="2"/>
      <c r="P8" s="2"/>
      <c r="Q8" s="2"/>
      <c r="R8" s="2"/>
      <c r="S8" s="2"/>
    </row>
    <row r="9" spans="1:19" x14ac:dyDescent="0.25">
      <c r="A9" s="63"/>
      <c r="B9" s="64"/>
      <c r="C9" s="68" t="s">
        <v>15</v>
      </c>
      <c r="D9" s="66">
        <f>E9+F9+G9+H9+I9+J9</f>
        <v>229.5</v>
      </c>
      <c r="E9" s="66">
        <v>0</v>
      </c>
      <c r="F9" s="66">
        <v>69.5</v>
      </c>
      <c r="G9" s="69">
        <v>60</v>
      </c>
      <c r="H9" s="69">
        <v>100</v>
      </c>
      <c r="I9" s="66">
        <v>0</v>
      </c>
      <c r="J9" s="66">
        <v>0</v>
      </c>
      <c r="K9" s="67"/>
      <c r="L9" s="21"/>
      <c r="M9" s="2"/>
      <c r="N9" s="2"/>
      <c r="O9" s="2"/>
      <c r="P9" s="2"/>
      <c r="Q9" s="2"/>
      <c r="R9" s="2"/>
      <c r="S9" s="2"/>
    </row>
    <row r="10" spans="1:19" ht="33.75" customHeight="1" x14ac:dyDescent="0.25">
      <c r="A10" s="63"/>
      <c r="B10" s="64"/>
      <c r="C10" s="68" t="s">
        <v>14</v>
      </c>
      <c r="D10" s="66">
        <f>E10+F10+G10+H10+I10+J10</f>
        <v>0</v>
      </c>
      <c r="E10" s="66">
        <v>0</v>
      </c>
      <c r="F10" s="66">
        <v>0</v>
      </c>
      <c r="G10" s="69">
        <v>0</v>
      </c>
      <c r="H10" s="69">
        <v>0</v>
      </c>
      <c r="I10" s="66">
        <v>0</v>
      </c>
      <c r="J10" s="66">
        <v>0</v>
      </c>
      <c r="K10" s="67"/>
      <c r="L10" s="21"/>
      <c r="M10" s="2"/>
      <c r="N10" s="2"/>
      <c r="O10" s="2"/>
      <c r="P10" s="2"/>
      <c r="Q10" s="2"/>
      <c r="R10" s="2"/>
      <c r="S10" s="2"/>
    </row>
    <row r="11" spans="1:19" ht="14.25" customHeight="1" x14ac:dyDescent="0.25">
      <c r="A11" s="63" t="s">
        <v>56</v>
      </c>
      <c r="B11" s="64" t="s">
        <v>25</v>
      </c>
      <c r="C11" s="65" t="s">
        <v>11</v>
      </c>
      <c r="D11" s="66">
        <f t="shared" ref="D11:D50" si="1">E11+F11+G11+H11+I11+J11</f>
        <v>459.1</v>
      </c>
      <c r="E11" s="66">
        <f>E12+E13+E14+E15</f>
        <v>77.5</v>
      </c>
      <c r="F11" s="66">
        <f t="shared" ref="F11" si="2">F12+F13+F14+F15</f>
        <v>65.2</v>
      </c>
      <c r="G11" s="66">
        <f t="shared" ref="G11" si="3">G12+G13+G14+G15</f>
        <v>166.4</v>
      </c>
      <c r="H11" s="66">
        <f t="shared" ref="H11" si="4">H12+H13+H14+H15</f>
        <v>150</v>
      </c>
      <c r="I11" s="66">
        <f t="shared" ref="I11" si="5">I12+I13+I14+I15</f>
        <v>0</v>
      </c>
      <c r="J11" s="66">
        <f t="shared" ref="J11" si="6">J12+J13+J14+J15</f>
        <v>0</v>
      </c>
      <c r="K11" s="67" t="s">
        <v>29</v>
      </c>
      <c r="L11" s="21"/>
      <c r="M11" s="2"/>
      <c r="N11" s="2"/>
      <c r="O11" s="2"/>
      <c r="P11" s="2"/>
      <c r="Q11" s="2"/>
      <c r="R11" s="2"/>
      <c r="S11" s="2"/>
    </row>
    <row r="12" spans="1:19" ht="30" x14ac:dyDescent="0.25">
      <c r="A12" s="63"/>
      <c r="B12" s="64"/>
      <c r="C12" s="68" t="s">
        <v>12</v>
      </c>
      <c r="D12" s="66">
        <f t="shared" si="1"/>
        <v>0</v>
      </c>
      <c r="E12" s="66">
        <v>0</v>
      </c>
      <c r="F12" s="66">
        <v>0</v>
      </c>
      <c r="G12" s="69">
        <v>0</v>
      </c>
      <c r="H12" s="69">
        <v>0</v>
      </c>
      <c r="I12" s="66">
        <v>0</v>
      </c>
      <c r="J12" s="66">
        <v>0</v>
      </c>
      <c r="K12" s="67"/>
      <c r="L12" s="21"/>
      <c r="M12" s="2"/>
      <c r="N12" s="2"/>
      <c r="O12" s="2"/>
      <c r="P12" s="2"/>
      <c r="Q12" s="2"/>
      <c r="R12" s="2"/>
      <c r="S12" s="2"/>
    </row>
    <row r="13" spans="1:19" ht="18" customHeight="1" x14ac:dyDescent="0.25">
      <c r="A13" s="63"/>
      <c r="B13" s="64"/>
      <c r="C13" s="68" t="s">
        <v>13</v>
      </c>
      <c r="D13" s="66">
        <f t="shared" si="1"/>
        <v>0</v>
      </c>
      <c r="E13" s="66">
        <v>0</v>
      </c>
      <c r="F13" s="66">
        <v>0</v>
      </c>
      <c r="G13" s="69">
        <v>0</v>
      </c>
      <c r="H13" s="69">
        <v>0</v>
      </c>
      <c r="I13" s="66">
        <v>0</v>
      </c>
      <c r="J13" s="66">
        <v>0</v>
      </c>
      <c r="K13" s="67"/>
      <c r="L13" s="21"/>
      <c r="M13" s="2"/>
      <c r="N13" s="2"/>
      <c r="O13" s="2"/>
      <c r="P13" s="2"/>
      <c r="Q13" s="2"/>
      <c r="R13" s="2"/>
      <c r="S13" s="2"/>
    </row>
    <row r="14" spans="1:19" x14ac:dyDescent="0.25">
      <c r="A14" s="63"/>
      <c r="B14" s="64"/>
      <c r="C14" s="68" t="s">
        <v>15</v>
      </c>
      <c r="D14" s="66">
        <f t="shared" si="1"/>
        <v>459.1</v>
      </c>
      <c r="E14" s="66">
        <v>77.5</v>
      </c>
      <c r="F14" s="66">
        <v>65.2</v>
      </c>
      <c r="G14" s="69">
        <v>166.4</v>
      </c>
      <c r="H14" s="69">
        <v>150</v>
      </c>
      <c r="I14" s="66">
        <v>0</v>
      </c>
      <c r="J14" s="66">
        <v>0</v>
      </c>
      <c r="K14" s="67"/>
      <c r="L14" s="21"/>
      <c r="M14" s="2"/>
      <c r="N14" s="2"/>
      <c r="O14" s="2"/>
      <c r="P14" s="2"/>
      <c r="Q14" s="2"/>
      <c r="R14" s="2"/>
      <c r="S14" s="2"/>
    </row>
    <row r="15" spans="1:19" ht="30" x14ac:dyDescent="0.25">
      <c r="A15" s="63"/>
      <c r="B15" s="64"/>
      <c r="C15" s="68" t="s">
        <v>14</v>
      </c>
      <c r="D15" s="66">
        <f t="shared" si="1"/>
        <v>0</v>
      </c>
      <c r="E15" s="66">
        <v>0</v>
      </c>
      <c r="F15" s="66">
        <v>0</v>
      </c>
      <c r="G15" s="69">
        <v>0</v>
      </c>
      <c r="H15" s="69">
        <v>0</v>
      </c>
      <c r="I15" s="66">
        <v>0</v>
      </c>
      <c r="J15" s="66">
        <v>0</v>
      </c>
      <c r="K15" s="67"/>
      <c r="L15" s="21"/>
      <c r="M15" s="2"/>
      <c r="N15" s="2"/>
      <c r="O15" s="2"/>
      <c r="P15" s="2"/>
      <c r="Q15" s="2"/>
      <c r="R15" s="2"/>
      <c r="S15" s="2"/>
    </row>
    <row r="16" spans="1:19" ht="16.5" customHeight="1" x14ac:dyDescent="0.25">
      <c r="A16" s="63" t="s">
        <v>57</v>
      </c>
      <c r="B16" s="64" t="s">
        <v>64</v>
      </c>
      <c r="C16" s="65" t="s">
        <v>11</v>
      </c>
      <c r="D16" s="66">
        <f t="shared" si="1"/>
        <v>2043.6</v>
      </c>
      <c r="E16" s="66">
        <f>E17+E18+E19+E20</f>
        <v>367</v>
      </c>
      <c r="F16" s="66">
        <f t="shared" ref="F16" si="7">F17+F18+F19+F20</f>
        <v>720.8</v>
      </c>
      <c r="G16" s="66">
        <f t="shared" ref="G16" si="8">G17+G18+G19+G20</f>
        <v>555.79999999999995</v>
      </c>
      <c r="H16" s="66">
        <f t="shared" ref="H16" si="9">H17+H18+H19+H20</f>
        <v>400</v>
      </c>
      <c r="I16" s="66">
        <f t="shared" ref="I16" si="10">I17+I18+I19+I20</f>
        <v>0</v>
      </c>
      <c r="J16" s="66">
        <f>J17+J18+J19+J20</f>
        <v>0</v>
      </c>
      <c r="K16" s="67" t="s">
        <v>29</v>
      </c>
      <c r="L16" s="21"/>
      <c r="M16" s="2"/>
      <c r="N16" s="2"/>
      <c r="O16" s="2"/>
      <c r="P16" s="2"/>
      <c r="Q16" s="2"/>
      <c r="R16" s="2"/>
      <c r="S16" s="2"/>
    </row>
    <row r="17" spans="1:19" ht="30" x14ac:dyDescent="0.25">
      <c r="A17" s="63"/>
      <c r="B17" s="64"/>
      <c r="C17" s="68" t="s">
        <v>12</v>
      </c>
      <c r="D17" s="66">
        <f t="shared" si="1"/>
        <v>0</v>
      </c>
      <c r="E17" s="66">
        <v>0</v>
      </c>
      <c r="F17" s="66">
        <v>0</v>
      </c>
      <c r="G17" s="69">
        <v>0</v>
      </c>
      <c r="H17" s="69">
        <v>0</v>
      </c>
      <c r="I17" s="66">
        <v>0</v>
      </c>
      <c r="J17" s="66">
        <v>0</v>
      </c>
      <c r="K17" s="67"/>
      <c r="L17" s="21"/>
      <c r="M17" s="2"/>
      <c r="N17" s="2"/>
      <c r="O17" s="2"/>
      <c r="P17" s="2"/>
      <c r="Q17" s="2"/>
      <c r="R17" s="2"/>
      <c r="S17" s="2"/>
    </row>
    <row r="18" spans="1:19" ht="15" customHeight="1" x14ac:dyDescent="0.25">
      <c r="A18" s="63"/>
      <c r="B18" s="64"/>
      <c r="C18" s="68" t="s">
        <v>13</v>
      </c>
      <c r="D18" s="66">
        <f t="shared" si="1"/>
        <v>0</v>
      </c>
      <c r="E18" s="66">
        <v>0</v>
      </c>
      <c r="F18" s="66">
        <v>0</v>
      </c>
      <c r="G18" s="69">
        <v>0</v>
      </c>
      <c r="H18" s="69">
        <v>0</v>
      </c>
      <c r="I18" s="66">
        <v>0</v>
      </c>
      <c r="J18" s="66">
        <v>0</v>
      </c>
      <c r="K18" s="67"/>
      <c r="L18" s="21"/>
      <c r="M18" s="2"/>
      <c r="N18" s="2"/>
      <c r="O18" s="2"/>
      <c r="P18" s="2"/>
      <c r="Q18" s="2"/>
      <c r="R18" s="2"/>
      <c r="S18" s="2"/>
    </row>
    <row r="19" spans="1:19" x14ac:dyDescent="0.25">
      <c r="A19" s="63"/>
      <c r="B19" s="64"/>
      <c r="C19" s="68" t="s">
        <v>15</v>
      </c>
      <c r="D19" s="66">
        <f t="shared" si="1"/>
        <v>2043.6</v>
      </c>
      <c r="E19" s="66">
        <v>367</v>
      </c>
      <c r="F19" s="66">
        <v>720.8</v>
      </c>
      <c r="G19" s="69">
        <v>555.79999999999995</v>
      </c>
      <c r="H19" s="69">
        <v>400</v>
      </c>
      <c r="I19" s="66">
        <v>0</v>
      </c>
      <c r="J19" s="66">
        <v>0</v>
      </c>
      <c r="K19" s="67"/>
      <c r="L19" s="21"/>
      <c r="M19" s="2"/>
      <c r="N19" s="2"/>
      <c r="O19" s="2"/>
      <c r="P19" s="2"/>
      <c r="Q19" s="2"/>
      <c r="R19" s="2"/>
      <c r="S19" s="2"/>
    </row>
    <row r="20" spans="1:19" ht="44.25" customHeight="1" x14ac:dyDescent="0.25">
      <c r="A20" s="63"/>
      <c r="B20" s="64"/>
      <c r="C20" s="68" t="s">
        <v>14</v>
      </c>
      <c r="D20" s="66">
        <f t="shared" si="1"/>
        <v>0</v>
      </c>
      <c r="E20" s="66">
        <v>0</v>
      </c>
      <c r="F20" s="66">
        <v>0</v>
      </c>
      <c r="G20" s="69">
        <v>0</v>
      </c>
      <c r="H20" s="69">
        <v>0</v>
      </c>
      <c r="I20" s="66">
        <v>0</v>
      </c>
      <c r="J20" s="66">
        <v>0</v>
      </c>
      <c r="K20" s="67"/>
      <c r="L20" s="21"/>
      <c r="M20" s="2"/>
      <c r="N20" s="2"/>
      <c r="O20" s="2"/>
      <c r="P20" s="2"/>
      <c r="Q20" s="2"/>
      <c r="R20" s="2"/>
      <c r="S20" s="2"/>
    </row>
    <row r="21" spans="1:19" ht="28.5" x14ac:dyDescent="0.25">
      <c r="A21" s="70" t="s">
        <v>61</v>
      </c>
      <c r="B21" s="64" t="s">
        <v>25</v>
      </c>
      <c r="C21" s="65" t="s">
        <v>11</v>
      </c>
      <c r="D21" s="66">
        <f t="shared" si="1"/>
        <v>1000</v>
      </c>
      <c r="E21" s="66">
        <f>E22+E23+E24+E25</f>
        <v>0</v>
      </c>
      <c r="F21" s="66">
        <f t="shared" ref="F21" si="11">F22+F23+F24+F25</f>
        <v>0</v>
      </c>
      <c r="G21" s="66">
        <f t="shared" ref="G21" si="12">G22+G23+G24+G25</f>
        <v>1000</v>
      </c>
      <c r="H21" s="66">
        <f t="shared" ref="H21" si="13">H22+H23+H24+H25</f>
        <v>0</v>
      </c>
      <c r="I21" s="66">
        <f t="shared" ref="I21" si="14">I22+I23+I24+I25</f>
        <v>0</v>
      </c>
      <c r="J21" s="66">
        <f t="shared" ref="J21" si="15">J22+J23+J24+J25</f>
        <v>0</v>
      </c>
      <c r="K21" s="71" t="s">
        <v>65</v>
      </c>
      <c r="L21" s="21"/>
      <c r="M21" s="2"/>
      <c r="N21" s="2"/>
      <c r="O21" s="2"/>
      <c r="P21" s="2"/>
      <c r="Q21" s="2"/>
      <c r="R21" s="2"/>
      <c r="S21" s="2"/>
    </row>
    <row r="22" spans="1:19" ht="30" x14ac:dyDescent="0.25">
      <c r="A22" s="72"/>
      <c r="B22" s="64"/>
      <c r="C22" s="68" t="s">
        <v>12</v>
      </c>
      <c r="D22" s="66">
        <f t="shared" si="1"/>
        <v>0</v>
      </c>
      <c r="E22" s="66">
        <v>0</v>
      </c>
      <c r="F22" s="66">
        <v>0</v>
      </c>
      <c r="G22" s="69">
        <v>0</v>
      </c>
      <c r="H22" s="69">
        <v>0</v>
      </c>
      <c r="I22" s="66">
        <v>0</v>
      </c>
      <c r="J22" s="66">
        <v>0</v>
      </c>
      <c r="K22" s="73"/>
      <c r="L22" s="21"/>
      <c r="M22" s="2"/>
      <c r="N22" s="2"/>
      <c r="O22" s="2"/>
      <c r="P22" s="2"/>
      <c r="Q22" s="2"/>
      <c r="R22" s="2"/>
      <c r="S22" s="2"/>
    </row>
    <row r="23" spans="1:19" ht="30" x14ac:dyDescent="0.25">
      <c r="A23" s="72"/>
      <c r="B23" s="64"/>
      <c r="C23" s="68" t="s">
        <v>13</v>
      </c>
      <c r="D23" s="66">
        <f t="shared" si="1"/>
        <v>950</v>
      </c>
      <c r="E23" s="66">
        <v>0</v>
      </c>
      <c r="F23" s="66">
        <v>0</v>
      </c>
      <c r="G23" s="69">
        <v>950</v>
      </c>
      <c r="H23" s="69">
        <v>0</v>
      </c>
      <c r="I23" s="66">
        <v>0</v>
      </c>
      <c r="J23" s="66">
        <v>0</v>
      </c>
      <c r="K23" s="73"/>
      <c r="L23" s="21"/>
      <c r="M23" s="2"/>
      <c r="N23" s="2"/>
      <c r="O23" s="2"/>
      <c r="P23" s="2"/>
      <c r="Q23" s="2"/>
      <c r="R23" s="2"/>
      <c r="S23" s="2"/>
    </row>
    <row r="24" spans="1:19" x14ac:dyDescent="0.25">
      <c r="A24" s="72"/>
      <c r="B24" s="64"/>
      <c r="C24" s="68" t="s">
        <v>15</v>
      </c>
      <c r="D24" s="66">
        <f t="shared" si="1"/>
        <v>50</v>
      </c>
      <c r="E24" s="66">
        <v>0</v>
      </c>
      <c r="F24" s="66">
        <v>0</v>
      </c>
      <c r="G24" s="69">
        <v>50</v>
      </c>
      <c r="H24" s="69">
        <v>0</v>
      </c>
      <c r="I24" s="66">
        <v>0</v>
      </c>
      <c r="J24" s="66">
        <v>0</v>
      </c>
      <c r="K24" s="73"/>
      <c r="L24" s="21"/>
      <c r="M24" s="2"/>
      <c r="N24" s="2"/>
      <c r="O24" s="2"/>
      <c r="P24" s="2"/>
      <c r="Q24" s="2"/>
      <c r="R24" s="2"/>
      <c r="S24" s="2"/>
    </row>
    <row r="25" spans="1:19" ht="30" x14ac:dyDescent="0.25">
      <c r="A25" s="74"/>
      <c r="B25" s="64"/>
      <c r="C25" s="68" t="s">
        <v>14</v>
      </c>
      <c r="D25" s="66">
        <f t="shared" si="1"/>
        <v>0</v>
      </c>
      <c r="E25" s="66">
        <v>0</v>
      </c>
      <c r="F25" s="66">
        <v>0</v>
      </c>
      <c r="G25" s="69">
        <v>0</v>
      </c>
      <c r="H25" s="69">
        <v>0</v>
      </c>
      <c r="I25" s="66">
        <v>0</v>
      </c>
      <c r="J25" s="66">
        <v>0</v>
      </c>
      <c r="K25" s="75"/>
      <c r="L25" s="21"/>
      <c r="M25" s="2"/>
      <c r="N25" s="2"/>
      <c r="O25" s="2"/>
      <c r="P25" s="2"/>
      <c r="Q25" s="2"/>
      <c r="R25" s="2"/>
      <c r="S25" s="2"/>
    </row>
    <row r="26" spans="1:19" ht="28.5" x14ac:dyDescent="0.25">
      <c r="A26" s="70" t="s">
        <v>62</v>
      </c>
      <c r="B26" s="64" t="s">
        <v>25</v>
      </c>
      <c r="C26" s="65" t="s">
        <v>11</v>
      </c>
      <c r="D26" s="66">
        <f t="shared" si="1"/>
        <v>239.23920000000001</v>
      </c>
      <c r="E26" s="66">
        <f>E27+E28+E29+E30</f>
        <v>0</v>
      </c>
      <c r="F26" s="66">
        <f t="shared" ref="F26" si="16">F27+F28+F29+F30</f>
        <v>0</v>
      </c>
      <c r="G26" s="66">
        <f t="shared" ref="G26" si="17">G27+G28+G29+G30</f>
        <v>239.23920000000001</v>
      </c>
      <c r="H26" s="66">
        <f t="shared" ref="H26" si="18">H27+H28+H29+H30</f>
        <v>0</v>
      </c>
      <c r="I26" s="66">
        <f t="shared" ref="I26" si="19">I27+I28+I29+I30</f>
        <v>0</v>
      </c>
      <c r="J26" s="66">
        <f t="shared" ref="J26" si="20">J27+J28+J29+J30</f>
        <v>0</v>
      </c>
      <c r="K26" s="71" t="s">
        <v>66</v>
      </c>
      <c r="L26" s="21"/>
      <c r="M26" s="2"/>
      <c r="N26" s="2"/>
      <c r="O26" s="2"/>
      <c r="P26" s="2"/>
      <c r="Q26" s="2"/>
      <c r="R26" s="2"/>
      <c r="S26" s="2"/>
    </row>
    <row r="27" spans="1:19" ht="30" x14ac:dyDescent="0.25">
      <c r="A27" s="72"/>
      <c r="B27" s="64"/>
      <c r="C27" s="68" t="s">
        <v>12</v>
      </c>
      <c r="D27" s="66">
        <f t="shared" si="1"/>
        <v>0</v>
      </c>
      <c r="E27" s="66">
        <v>0</v>
      </c>
      <c r="F27" s="66">
        <v>0</v>
      </c>
      <c r="G27" s="69">
        <v>0</v>
      </c>
      <c r="H27" s="69">
        <v>0</v>
      </c>
      <c r="I27" s="66">
        <v>0</v>
      </c>
      <c r="J27" s="66">
        <v>0</v>
      </c>
      <c r="K27" s="73"/>
      <c r="L27" s="21"/>
      <c r="M27" s="2"/>
      <c r="N27" s="2"/>
      <c r="O27" s="2"/>
      <c r="P27" s="2"/>
      <c r="Q27" s="2"/>
      <c r="R27" s="2"/>
      <c r="S27" s="2"/>
    </row>
    <row r="28" spans="1:19" ht="30" x14ac:dyDescent="0.25">
      <c r="A28" s="72"/>
      <c r="B28" s="64"/>
      <c r="C28" s="68" t="s">
        <v>13</v>
      </c>
      <c r="D28" s="66">
        <f t="shared" si="1"/>
        <v>239</v>
      </c>
      <c r="E28" s="66">
        <v>0</v>
      </c>
      <c r="F28" s="66">
        <v>0</v>
      </c>
      <c r="G28" s="69">
        <v>239</v>
      </c>
      <c r="H28" s="69">
        <v>0</v>
      </c>
      <c r="I28" s="66">
        <v>0</v>
      </c>
      <c r="J28" s="66">
        <v>0</v>
      </c>
      <c r="K28" s="73"/>
      <c r="L28" s="21"/>
      <c r="M28" s="2"/>
      <c r="N28" s="2"/>
      <c r="O28" s="2"/>
      <c r="P28" s="2"/>
      <c r="Q28" s="2"/>
      <c r="R28" s="2"/>
      <c r="S28" s="2"/>
    </row>
    <row r="29" spans="1:19" x14ac:dyDescent="0.25">
      <c r="A29" s="72"/>
      <c r="B29" s="64"/>
      <c r="C29" s="68" t="s">
        <v>15</v>
      </c>
      <c r="D29" s="66">
        <f t="shared" si="1"/>
        <v>0.2392</v>
      </c>
      <c r="E29" s="66">
        <v>0</v>
      </c>
      <c r="F29" s="66">
        <v>0</v>
      </c>
      <c r="G29" s="69">
        <v>0.2392</v>
      </c>
      <c r="H29" s="69">
        <v>0</v>
      </c>
      <c r="I29" s="66">
        <v>0</v>
      </c>
      <c r="J29" s="66">
        <v>0</v>
      </c>
      <c r="K29" s="73"/>
      <c r="L29" s="21"/>
      <c r="M29" s="2"/>
      <c r="N29" s="2"/>
      <c r="O29" s="2"/>
      <c r="P29" s="2"/>
      <c r="Q29" s="2"/>
      <c r="R29" s="2"/>
      <c r="S29" s="2"/>
    </row>
    <row r="30" spans="1:19" ht="30" x14ac:dyDescent="0.25">
      <c r="A30" s="74"/>
      <c r="B30" s="64"/>
      <c r="C30" s="68" t="s">
        <v>14</v>
      </c>
      <c r="D30" s="66">
        <f t="shared" si="1"/>
        <v>0</v>
      </c>
      <c r="E30" s="66">
        <v>0</v>
      </c>
      <c r="F30" s="66">
        <v>0</v>
      </c>
      <c r="G30" s="69">
        <v>0</v>
      </c>
      <c r="H30" s="69">
        <v>0</v>
      </c>
      <c r="I30" s="66">
        <v>0</v>
      </c>
      <c r="J30" s="66">
        <v>0</v>
      </c>
      <c r="K30" s="75"/>
      <c r="L30" s="21"/>
      <c r="M30" s="2"/>
      <c r="N30" s="2"/>
      <c r="O30" s="2"/>
      <c r="P30" s="2"/>
      <c r="Q30" s="2"/>
      <c r="R30" s="2"/>
      <c r="S30" s="2"/>
    </row>
    <row r="31" spans="1:19" ht="15.75" customHeight="1" x14ac:dyDescent="0.25">
      <c r="A31" s="76" t="s">
        <v>58</v>
      </c>
      <c r="B31" s="64" t="s">
        <v>25</v>
      </c>
      <c r="C31" s="65" t="s">
        <v>11</v>
      </c>
      <c r="D31" s="66">
        <f t="shared" si="1"/>
        <v>338.5</v>
      </c>
      <c r="E31" s="66">
        <f>E32+E33+E34+E35</f>
        <v>70.3</v>
      </c>
      <c r="F31" s="66">
        <f t="shared" ref="F31" si="21">F32+F33+F34+F35</f>
        <v>68.2</v>
      </c>
      <c r="G31" s="66">
        <f t="shared" ref="G31" si="22">G32+G33+G34+G35</f>
        <v>100</v>
      </c>
      <c r="H31" s="66">
        <f t="shared" ref="H31" si="23">H32+H33+H34+H35</f>
        <v>100</v>
      </c>
      <c r="I31" s="66">
        <f t="shared" ref="I31" si="24">I32+I33+I34+I35</f>
        <v>0</v>
      </c>
      <c r="J31" s="66">
        <f t="shared" ref="J31" si="25">J32+J33+J34+J35</f>
        <v>0</v>
      </c>
      <c r="K31" s="67" t="s">
        <v>19</v>
      </c>
      <c r="L31" s="21"/>
      <c r="M31" s="2"/>
      <c r="N31" s="2"/>
      <c r="O31" s="2"/>
      <c r="P31" s="2"/>
      <c r="Q31" s="2"/>
      <c r="R31" s="2"/>
      <c r="S31" s="2"/>
    </row>
    <row r="32" spans="1:19" ht="30" x14ac:dyDescent="0.25">
      <c r="A32" s="76"/>
      <c r="B32" s="64"/>
      <c r="C32" s="68" t="s">
        <v>12</v>
      </c>
      <c r="D32" s="66">
        <f t="shared" si="1"/>
        <v>0</v>
      </c>
      <c r="E32" s="66">
        <v>0</v>
      </c>
      <c r="F32" s="66">
        <v>0</v>
      </c>
      <c r="G32" s="69">
        <v>0</v>
      </c>
      <c r="H32" s="69">
        <v>0</v>
      </c>
      <c r="I32" s="66">
        <v>0</v>
      </c>
      <c r="J32" s="66">
        <v>0</v>
      </c>
      <c r="K32" s="67"/>
      <c r="L32" s="21"/>
      <c r="M32" s="2"/>
      <c r="N32" s="2"/>
      <c r="O32" s="2"/>
      <c r="P32" s="2"/>
      <c r="Q32" s="2"/>
      <c r="R32" s="2"/>
      <c r="S32" s="2"/>
    </row>
    <row r="33" spans="1:19" ht="15" customHeight="1" x14ac:dyDescent="0.25">
      <c r="A33" s="76"/>
      <c r="B33" s="64"/>
      <c r="C33" s="68" t="s">
        <v>13</v>
      </c>
      <c r="D33" s="66">
        <f t="shared" si="1"/>
        <v>0</v>
      </c>
      <c r="E33" s="66">
        <v>0</v>
      </c>
      <c r="F33" s="66">
        <v>0</v>
      </c>
      <c r="G33" s="69">
        <v>0</v>
      </c>
      <c r="H33" s="69">
        <v>0</v>
      </c>
      <c r="I33" s="66">
        <v>0</v>
      </c>
      <c r="J33" s="66">
        <v>0</v>
      </c>
      <c r="K33" s="67"/>
      <c r="L33" s="21"/>
      <c r="M33" s="2"/>
      <c r="N33" s="2"/>
      <c r="O33" s="2"/>
      <c r="P33" s="2"/>
      <c r="Q33" s="2"/>
      <c r="R33" s="2"/>
      <c r="S33" s="2"/>
    </row>
    <row r="34" spans="1:19" x14ac:dyDescent="0.25">
      <c r="A34" s="76"/>
      <c r="B34" s="64"/>
      <c r="C34" s="68" t="s">
        <v>15</v>
      </c>
      <c r="D34" s="66">
        <f t="shared" si="1"/>
        <v>338.5</v>
      </c>
      <c r="E34" s="66">
        <v>70.3</v>
      </c>
      <c r="F34" s="66">
        <v>68.2</v>
      </c>
      <c r="G34" s="69">
        <v>100</v>
      </c>
      <c r="H34" s="69">
        <v>100</v>
      </c>
      <c r="I34" s="66">
        <v>0</v>
      </c>
      <c r="J34" s="66">
        <v>0</v>
      </c>
      <c r="K34" s="67"/>
      <c r="L34" s="21"/>
      <c r="M34" s="2"/>
      <c r="N34" s="2"/>
      <c r="O34" s="2"/>
      <c r="P34" s="2"/>
      <c r="Q34" s="2"/>
      <c r="R34" s="2"/>
      <c r="S34" s="2"/>
    </row>
    <row r="35" spans="1:19" ht="30" x14ac:dyDescent="0.25">
      <c r="A35" s="76"/>
      <c r="B35" s="64"/>
      <c r="C35" s="68" t="s">
        <v>14</v>
      </c>
      <c r="D35" s="66">
        <f t="shared" si="1"/>
        <v>0</v>
      </c>
      <c r="E35" s="66">
        <v>0</v>
      </c>
      <c r="F35" s="66">
        <v>0</v>
      </c>
      <c r="G35" s="69">
        <v>0</v>
      </c>
      <c r="H35" s="69">
        <v>0</v>
      </c>
      <c r="I35" s="66">
        <v>0</v>
      </c>
      <c r="J35" s="66">
        <v>0</v>
      </c>
      <c r="K35" s="67"/>
      <c r="L35" s="21"/>
      <c r="M35" s="2"/>
      <c r="N35" s="2"/>
      <c r="O35" s="2"/>
      <c r="P35" s="2"/>
      <c r="Q35" s="2"/>
      <c r="R35" s="2"/>
      <c r="S35" s="2"/>
    </row>
    <row r="36" spans="1:19" ht="14.25" customHeight="1" x14ac:dyDescent="0.25">
      <c r="A36" s="76" t="s">
        <v>59</v>
      </c>
      <c r="B36" s="64" t="s">
        <v>25</v>
      </c>
      <c r="C36" s="65" t="s">
        <v>11</v>
      </c>
      <c r="D36" s="66">
        <f t="shared" si="1"/>
        <v>1121</v>
      </c>
      <c r="E36" s="66">
        <f>E37+E38+E39+E40</f>
        <v>271</v>
      </c>
      <c r="F36" s="66">
        <f t="shared" ref="F36" si="26">F37+F38+F39+F40</f>
        <v>300</v>
      </c>
      <c r="G36" s="66">
        <f t="shared" ref="G36" si="27">G37+G38+G39+G40</f>
        <v>250</v>
      </c>
      <c r="H36" s="66">
        <f t="shared" ref="H36" si="28">H37+H38+H39+H40</f>
        <v>300</v>
      </c>
      <c r="I36" s="66">
        <f t="shared" ref="I36" si="29">I37+I38+I39+I40</f>
        <v>0</v>
      </c>
      <c r="J36" s="66">
        <f t="shared" ref="J36" si="30">J37+J38+J39+J40</f>
        <v>0</v>
      </c>
      <c r="K36" s="67" t="s">
        <v>19</v>
      </c>
      <c r="L36" s="21"/>
      <c r="M36" s="2"/>
      <c r="N36" s="2"/>
      <c r="O36" s="2"/>
      <c r="P36" s="2"/>
      <c r="Q36" s="2"/>
      <c r="R36" s="2"/>
      <c r="S36" s="2"/>
    </row>
    <row r="37" spans="1:19" ht="30" x14ac:dyDescent="0.25">
      <c r="A37" s="76"/>
      <c r="B37" s="64"/>
      <c r="C37" s="68" t="s">
        <v>12</v>
      </c>
      <c r="D37" s="66">
        <f t="shared" si="1"/>
        <v>0</v>
      </c>
      <c r="E37" s="66">
        <v>0</v>
      </c>
      <c r="F37" s="66">
        <v>0</v>
      </c>
      <c r="G37" s="69">
        <v>0</v>
      </c>
      <c r="H37" s="69">
        <v>0</v>
      </c>
      <c r="I37" s="66">
        <v>0</v>
      </c>
      <c r="J37" s="66">
        <v>0</v>
      </c>
      <c r="K37" s="67"/>
      <c r="L37" s="21"/>
      <c r="M37" s="2"/>
      <c r="N37" s="2"/>
      <c r="O37" s="2"/>
      <c r="P37" s="2"/>
      <c r="Q37" s="2"/>
      <c r="R37" s="2"/>
      <c r="S37" s="2"/>
    </row>
    <row r="38" spans="1:19" ht="18" customHeight="1" x14ac:dyDescent="0.25">
      <c r="A38" s="76"/>
      <c r="B38" s="64"/>
      <c r="C38" s="68" t="s">
        <v>13</v>
      </c>
      <c r="D38" s="66">
        <f t="shared" si="1"/>
        <v>0</v>
      </c>
      <c r="E38" s="66">
        <v>0</v>
      </c>
      <c r="F38" s="66">
        <v>0</v>
      </c>
      <c r="G38" s="69">
        <v>0</v>
      </c>
      <c r="H38" s="69">
        <v>0</v>
      </c>
      <c r="I38" s="66">
        <v>0</v>
      </c>
      <c r="J38" s="66">
        <v>0</v>
      </c>
      <c r="K38" s="67"/>
      <c r="L38" s="21"/>
      <c r="M38" s="2"/>
      <c r="N38" s="2"/>
      <c r="O38" s="2"/>
      <c r="P38" s="2"/>
      <c r="Q38" s="2"/>
      <c r="R38" s="2"/>
      <c r="S38" s="2"/>
    </row>
    <row r="39" spans="1:19" x14ac:dyDescent="0.25">
      <c r="A39" s="76"/>
      <c r="B39" s="64"/>
      <c r="C39" s="68" t="s">
        <v>15</v>
      </c>
      <c r="D39" s="66">
        <f t="shared" si="1"/>
        <v>1121</v>
      </c>
      <c r="E39" s="66">
        <v>271</v>
      </c>
      <c r="F39" s="66">
        <v>300</v>
      </c>
      <c r="G39" s="69">
        <v>250</v>
      </c>
      <c r="H39" s="69">
        <v>300</v>
      </c>
      <c r="I39" s="66">
        <v>0</v>
      </c>
      <c r="J39" s="66">
        <v>0</v>
      </c>
      <c r="K39" s="67"/>
      <c r="L39" s="21"/>
      <c r="M39" s="2"/>
      <c r="N39" s="2"/>
      <c r="O39" s="2"/>
      <c r="P39" s="2"/>
      <c r="Q39" s="2"/>
      <c r="R39" s="2"/>
      <c r="S39" s="2"/>
    </row>
    <row r="40" spans="1:19" ht="30" x14ac:dyDescent="0.25">
      <c r="A40" s="76"/>
      <c r="B40" s="64"/>
      <c r="C40" s="68" t="s">
        <v>14</v>
      </c>
      <c r="D40" s="66">
        <f t="shared" si="1"/>
        <v>0</v>
      </c>
      <c r="E40" s="66">
        <v>0</v>
      </c>
      <c r="F40" s="66">
        <v>0</v>
      </c>
      <c r="G40" s="69">
        <v>0</v>
      </c>
      <c r="H40" s="69">
        <v>0</v>
      </c>
      <c r="I40" s="66">
        <v>0</v>
      </c>
      <c r="J40" s="66">
        <v>0</v>
      </c>
      <c r="K40" s="67"/>
      <c r="L40" s="21"/>
      <c r="M40" s="2"/>
      <c r="N40" s="2"/>
      <c r="O40" s="2"/>
      <c r="P40" s="2"/>
      <c r="Q40" s="2"/>
      <c r="R40" s="2"/>
      <c r="S40" s="2"/>
    </row>
    <row r="41" spans="1:19" ht="16.5" customHeight="1" x14ac:dyDescent="0.25">
      <c r="A41" s="77" t="s">
        <v>60</v>
      </c>
      <c r="B41" s="64" t="s">
        <v>25</v>
      </c>
      <c r="C41" s="65" t="s">
        <v>11</v>
      </c>
      <c r="D41" s="66">
        <f t="shared" si="1"/>
        <v>443.6</v>
      </c>
      <c r="E41" s="66">
        <f>E42+E43+E44+E45</f>
        <v>55</v>
      </c>
      <c r="F41" s="66">
        <f t="shared" ref="F41" si="31">F42+F43+F44+F45</f>
        <v>38.6</v>
      </c>
      <c r="G41" s="66">
        <f t="shared" ref="G41" si="32">G42+G43+G44+G45</f>
        <v>150</v>
      </c>
      <c r="H41" s="66">
        <f t="shared" ref="H41" si="33">H42+H43+H44+H45</f>
        <v>200</v>
      </c>
      <c r="I41" s="66">
        <f t="shared" ref="I41" si="34">I42+I43+I44+I45</f>
        <v>0</v>
      </c>
      <c r="J41" s="66">
        <f t="shared" ref="J41" si="35">J42+J43+J44+J45</f>
        <v>0</v>
      </c>
      <c r="K41" s="67" t="s">
        <v>31</v>
      </c>
      <c r="L41" s="21"/>
      <c r="M41" s="2"/>
      <c r="N41" s="2"/>
      <c r="O41" s="2"/>
      <c r="P41" s="2"/>
      <c r="Q41" s="2"/>
      <c r="R41" s="2"/>
      <c r="S41" s="2"/>
    </row>
    <row r="42" spans="1:19" ht="30" x14ac:dyDescent="0.25">
      <c r="A42" s="77"/>
      <c r="B42" s="64"/>
      <c r="C42" s="68" t="s">
        <v>12</v>
      </c>
      <c r="D42" s="66">
        <f t="shared" si="1"/>
        <v>0</v>
      </c>
      <c r="E42" s="66">
        <v>0</v>
      </c>
      <c r="F42" s="66">
        <v>0</v>
      </c>
      <c r="G42" s="69">
        <v>0</v>
      </c>
      <c r="H42" s="69">
        <v>0</v>
      </c>
      <c r="I42" s="66">
        <v>0</v>
      </c>
      <c r="J42" s="66">
        <v>0</v>
      </c>
      <c r="K42" s="67"/>
      <c r="L42" s="21"/>
      <c r="M42" s="2"/>
      <c r="N42" s="2"/>
      <c r="O42" s="2"/>
      <c r="P42" s="2"/>
      <c r="Q42" s="2"/>
      <c r="R42" s="2"/>
      <c r="S42" s="2"/>
    </row>
    <row r="43" spans="1:19" ht="12.75" customHeight="1" x14ac:dyDescent="0.25">
      <c r="A43" s="77"/>
      <c r="B43" s="64"/>
      <c r="C43" s="68" t="s">
        <v>13</v>
      </c>
      <c r="D43" s="66">
        <f t="shared" si="1"/>
        <v>0</v>
      </c>
      <c r="E43" s="66">
        <v>0</v>
      </c>
      <c r="F43" s="66">
        <v>0</v>
      </c>
      <c r="G43" s="69">
        <v>0</v>
      </c>
      <c r="H43" s="69">
        <v>0</v>
      </c>
      <c r="I43" s="66">
        <v>0</v>
      </c>
      <c r="J43" s="66">
        <v>0</v>
      </c>
      <c r="K43" s="67"/>
      <c r="L43" s="21"/>
      <c r="M43" s="2"/>
      <c r="N43" s="2"/>
      <c r="O43" s="2"/>
      <c r="P43" s="2"/>
      <c r="Q43" s="2"/>
      <c r="R43" s="2"/>
      <c r="S43" s="2"/>
    </row>
    <row r="44" spans="1:19" x14ac:dyDescent="0.25">
      <c r="A44" s="77"/>
      <c r="B44" s="64"/>
      <c r="C44" s="68" t="s">
        <v>15</v>
      </c>
      <c r="D44" s="66">
        <f t="shared" si="1"/>
        <v>443.6</v>
      </c>
      <c r="E44" s="69">
        <v>55</v>
      </c>
      <c r="F44" s="66">
        <v>38.6</v>
      </c>
      <c r="G44" s="69">
        <v>150</v>
      </c>
      <c r="H44" s="69">
        <v>200</v>
      </c>
      <c r="I44" s="69">
        <v>0</v>
      </c>
      <c r="J44" s="69">
        <v>0</v>
      </c>
      <c r="K44" s="67"/>
      <c r="L44" s="21"/>
      <c r="M44" s="2"/>
      <c r="N44" s="2"/>
      <c r="O44" s="2"/>
      <c r="P44" s="2"/>
      <c r="Q44" s="2"/>
      <c r="R44" s="2"/>
      <c r="S44" s="2"/>
    </row>
    <row r="45" spans="1:19" ht="30" x14ac:dyDescent="0.25">
      <c r="A45" s="77"/>
      <c r="B45" s="64"/>
      <c r="C45" s="68" t="s">
        <v>14</v>
      </c>
      <c r="D45" s="66">
        <f t="shared" si="1"/>
        <v>0</v>
      </c>
      <c r="E45" s="66">
        <v>0</v>
      </c>
      <c r="F45" s="66">
        <v>0</v>
      </c>
      <c r="G45" s="69">
        <v>0</v>
      </c>
      <c r="H45" s="69">
        <v>0</v>
      </c>
      <c r="I45" s="66">
        <v>0</v>
      </c>
      <c r="J45" s="66">
        <v>0</v>
      </c>
      <c r="K45" s="67"/>
      <c r="L45" s="21"/>
      <c r="M45" s="2"/>
      <c r="N45" s="2"/>
      <c r="O45" s="2"/>
      <c r="P45" s="2"/>
      <c r="Q45" s="2"/>
      <c r="R45" s="2"/>
      <c r="S45" s="2"/>
    </row>
    <row r="46" spans="1:19" ht="28.5" x14ac:dyDescent="0.25">
      <c r="A46" s="78" t="s">
        <v>32</v>
      </c>
      <c r="B46" s="79"/>
      <c r="C46" s="65" t="s">
        <v>11</v>
      </c>
      <c r="D46" s="80">
        <f>E46+F46+G46+H46+I46+J46</f>
        <v>5874.5391999999993</v>
      </c>
      <c r="E46" s="80">
        <f>E47+E48+E49+E50</f>
        <v>840.8</v>
      </c>
      <c r="F46" s="80">
        <f t="shared" ref="F46" si="36">F47+F48+F49+F50</f>
        <v>1262.3</v>
      </c>
      <c r="G46" s="80">
        <f t="shared" ref="G46" si="37">G47+G48+G49+G50</f>
        <v>2521.4391999999998</v>
      </c>
      <c r="H46" s="80">
        <f t="shared" ref="H46" si="38">H47+H48+H49+H50</f>
        <v>1250</v>
      </c>
      <c r="I46" s="80">
        <f t="shared" ref="I46" si="39">I47+I48+I49+I50</f>
        <v>0</v>
      </c>
      <c r="J46" s="80">
        <f t="shared" ref="J46" si="40">J47+J48+J49+J50</f>
        <v>0</v>
      </c>
      <c r="K46" s="71"/>
      <c r="L46" s="21"/>
      <c r="M46" s="2"/>
      <c r="N46" s="2"/>
      <c r="O46" s="2"/>
      <c r="P46" s="2"/>
      <c r="Q46" s="2"/>
      <c r="R46" s="2"/>
      <c r="S46" s="2"/>
    </row>
    <row r="47" spans="1:19" ht="30" x14ac:dyDescent="0.25">
      <c r="A47" s="81"/>
      <c r="B47" s="82"/>
      <c r="C47" s="68" t="s">
        <v>12</v>
      </c>
      <c r="D47" s="66">
        <f t="shared" si="1"/>
        <v>0</v>
      </c>
      <c r="E47" s="66">
        <f>E7+E12+E17+E22+E27+E32+E37+E42</f>
        <v>0</v>
      </c>
      <c r="F47" s="66">
        <f t="shared" ref="F47:J47" si="41">F7+F12+F17+F22+F27+F32+F37+F42</f>
        <v>0</v>
      </c>
      <c r="G47" s="66">
        <f t="shared" si="41"/>
        <v>0</v>
      </c>
      <c r="H47" s="66">
        <f t="shared" si="41"/>
        <v>0</v>
      </c>
      <c r="I47" s="66">
        <f t="shared" si="41"/>
        <v>0</v>
      </c>
      <c r="J47" s="66">
        <f t="shared" si="41"/>
        <v>0</v>
      </c>
      <c r="K47" s="73"/>
      <c r="L47" s="21"/>
      <c r="M47" s="2"/>
      <c r="N47" s="2"/>
      <c r="O47" s="2"/>
      <c r="P47" s="2"/>
      <c r="Q47" s="2"/>
      <c r="R47" s="2"/>
      <c r="S47" s="2"/>
    </row>
    <row r="48" spans="1:19" ht="30" x14ac:dyDescent="0.25">
      <c r="A48" s="81"/>
      <c r="B48" s="82"/>
      <c r="C48" s="68" t="s">
        <v>13</v>
      </c>
      <c r="D48" s="66">
        <f t="shared" si="1"/>
        <v>1189</v>
      </c>
      <c r="E48" s="66">
        <f t="shared" ref="E48:J50" si="42">E8+E13+E18+E23+E28+E33+E38+E43</f>
        <v>0</v>
      </c>
      <c r="F48" s="66">
        <f t="shared" si="42"/>
        <v>0</v>
      </c>
      <c r="G48" s="66">
        <f t="shared" si="42"/>
        <v>1189</v>
      </c>
      <c r="H48" s="66">
        <f t="shared" si="42"/>
        <v>0</v>
      </c>
      <c r="I48" s="66">
        <f t="shared" si="42"/>
        <v>0</v>
      </c>
      <c r="J48" s="66">
        <f t="shared" si="42"/>
        <v>0</v>
      </c>
      <c r="K48" s="73"/>
      <c r="L48" s="21"/>
      <c r="M48" s="2"/>
      <c r="N48" s="2"/>
      <c r="O48" s="2"/>
      <c r="P48" s="2"/>
      <c r="Q48" s="2"/>
      <c r="R48" s="2"/>
      <c r="S48" s="2"/>
    </row>
    <row r="49" spans="1:19" x14ac:dyDescent="0.25">
      <c r="A49" s="81"/>
      <c r="B49" s="82"/>
      <c r="C49" s="68" t="s">
        <v>15</v>
      </c>
      <c r="D49" s="80">
        <f t="shared" si="1"/>
        <v>4685.5391999999993</v>
      </c>
      <c r="E49" s="80">
        <f t="shared" si="42"/>
        <v>840.8</v>
      </c>
      <c r="F49" s="80">
        <f t="shared" si="42"/>
        <v>1262.3</v>
      </c>
      <c r="G49" s="80">
        <f t="shared" si="42"/>
        <v>1332.4391999999998</v>
      </c>
      <c r="H49" s="80">
        <f t="shared" si="42"/>
        <v>1250</v>
      </c>
      <c r="I49" s="80">
        <f t="shared" si="42"/>
        <v>0</v>
      </c>
      <c r="J49" s="80">
        <f t="shared" si="42"/>
        <v>0</v>
      </c>
      <c r="K49" s="73"/>
      <c r="L49" s="21"/>
      <c r="M49" s="2"/>
      <c r="N49" s="2"/>
      <c r="O49" s="2"/>
      <c r="P49" s="2"/>
      <c r="Q49" s="2"/>
      <c r="R49" s="2"/>
      <c r="S49" s="2"/>
    </row>
    <row r="50" spans="1:19" ht="30" x14ac:dyDescent="0.25">
      <c r="A50" s="83"/>
      <c r="B50" s="84"/>
      <c r="C50" s="68" t="s">
        <v>14</v>
      </c>
      <c r="D50" s="66">
        <f t="shared" si="1"/>
        <v>0</v>
      </c>
      <c r="E50" s="66">
        <f t="shared" si="42"/>
        <v>0</v>
      </c>
      <c r="F50" s="66">
        <f t="shared" si="42"/>
        <v>0</v>
      </c>
      <c r="G50" s="66">
        <f t="shared" si="42"/>
        <v>0</v>
      </c>
      <c r="H50" s="66">
        <f t="shared" si="42"/>
        <v>0</v>
      </c>
      <c r="I50" s="66">
        <f t="shared" si="42"/>
        <v>0</v>
      </c>
      <c r="J50" s="66">
        <f t="shared" si="42"/>
        <v>0</v>
      </c>
      <c r="K50" s="75"/>
      <c r="L50" s="21"/>
      <c r="M50" s="2"/>
      <c r="N50" s="2"/>
      <c r="O50" s="2"/>
      <c r="P50" s="2"/>
      <c r="Q50" s="2"/>
      <c r="R50" s="2"/>
      <c r="S50" s="2"/>
    </row>
    <row r="51" spans="1:19" x14ac:dyDescent="0.25">
      <c r="A51" s="85" t="s">
        <v>24</v>
      </c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21"/>
      <c r="M51" s="2"/>
      <c r="N51" s="2"/>
      <c r="O51" s="2"/>
      <c r="P51" s="2"/>
      <c r="Q51" s="2"/>
      <c r="R51" s="2"/>
      <c r="S51" s="2"/>
    </row>
    <row r="52" spans="1:19" s="25" customFormat="1" ht="28.5" x14ac:dyDescent="0.25">
      <c r="A52" s="86" t="s">
        <v>70</v>
      </c>
      <c r="B52" s="64" t="s">
        <v>35</v>
      </c>
      <c r="C52" s="65" t="s">
        <v>11</v>
      </c>
      <c r="D52" s="66">
        <f>E52+F52+G52+H52+I52+J52</f>
        <v>2786</v>
      </c>
      <c r="E52" s="66">
        <f>E53+E54+E55+E56</f>
        <v>380</v>
      </c>
      <c r="F52" s="66">
        <f t="shared" ref="F52" si="43">F53+F54+F55+F56</f>
        <v>456</v>
      </c>
      <c r="G52" s="66">
        <f t="shared" ref="G52" si="44">G53+G54+G55+G56</f>
        <v>450</v>
      </c>
      <c r="H52" s="66">
        <f t="shared" ref="H52" si="45">H53+H54+H55+H56</f>
        <v>500</v>
      </c>
      <c r="I52" s="66">
        <f t="shared" ref="I52" si="46">I53+I54+I55+I56</f>
        <v>500</v>
      </c>
      <c r="J52" s="66">
        <f t="shared" ref="J52" si="47">J53+J54+J55+J56</f>
        <v>500</v>
      </c>
      <c r="K52" s="67" t="s">
        <v>20</v>
      </c>
      <c r="L52" s="21"/>
      <c r="M52" s="2"/>
      <c r="N52" s="2"/>
      <c r="O52" s="2"/>
      <c r="P52" s="2"/>
      <c r="Q52" s="2"/>
      <c r="R52" s="2"/>
      <c r="S52" s="2"/>
    </row>
    <row r="53" spans="1:19" s="25" customFormat="1" ht="30" x14ac:dyDescent="0.25">
      <c r="A53" s="86"/>
      <c r="B53" s="64"/>
      <c r="C53" s="68" t="s">
        <v>12</v>
      </c>
      <c r="D53" s="66">
        <f t="shared" ref="D53:D61" si="48">E53+F53+G53+H53+I53+J53</f>
        <v>0</v>
      </c>
      <c r="E53" s="66">
        <v>0</v>
      </c>
      <c r="F53" s="66">
        <v>0</v>
      </c>
      <c r="G53" s="69">
        <v>0</v>
      </c>
      <c r="H53" s="69">
        <v>0</v>
      </c>
      <c r="I53" s="66">
        <v>0</v>
      </c>
      <c r="J53" s="66">
        <v>0</v>
      </c>
      <c r="K53" s="67"/>
      <c r="L53" s="21"/>
      <c r="M53" s="2"/>
      <c r="N53" s="2"/>
      <c r="O53" s="2"/>
      <c r="P53" s="2"/>
      <c r="Q53" s="2"/>
      <c r="R53" s="2"/>
      <c r="S53" s="2"/>
    </row>
    <row r="54" spans="1:19" s="25" customFormat="1" ht="30" x14ac:dyDescent="0.25">
      <c r="A54" s="86"/>
      <c r="B54" s="64"/>
      <c r="C54" s="68" t="s">
        <v>13</v>
      </c>
      <c r="D54" s="66">
        <f t="shared" si="48"/>
        <v>0</v>
      </c>
      <c r="E54" s="66">
        <v>0</v>
      </c>
      <c r="F54" s="66">
        <v>0</v>
      </c>
      <c r="G54" s="69">
        <v>0</v>
      </c>
      <c r="H54" s="69">
        <v>0</v>
      </c>
      <c r="I54" s="66">
        <v>0</v>
      </c>
      <c r="J54" s="66">
        <v>0</v>
      </c>
      <c r="K54" s="67"/>
      <c r="L54" s="21"/>
      <c r="M54" s="2"/>
      <c r="N54" s="2"/>
      <c r="O54" s="2"/>
      <c r="P54" s="2"/>
      <c r="Q54" s="2"/>
      <c r="R54" s="2"/>
      <c r="S54" s="2"/>
    </row>
    <row r="55" spans="1:19" s="25" customFormat="1" x14ac:dyDescent="0.25">
      <c r="A55" s="86"/>
      <c r="B55" s="64"/>
      <c r="C55" s="68" t="s">
        <v>15</v>
      </c>
      <c r="D55" s="66">
        <f t="shared" si="48"/>
        <v>2786</v>
      </c>
      <c r="E55" s="66">
        <v>380</v>
      </c>
      <c r="F55" s="66">
        <v>456</v>
      </c>
      <c r="G55" s="69">
        <v>450</v>
      </c>
      <c r="H55" s="69">
        <v>500</v>
      </c>
      <c r="I55" s="66">
        <v>500</v>
      </c>
      <c r="J55" s="66">
        <v>500</v>
      </c>
      <c r="K55" s="67"/>
      <c r="L55" s="21"/>
      <c r="M55" s="2"/>
      <c r="N55" s="2"/>
      <c r="O55" s="2"/>
      <c r="P55" s="2"/>
      <c r="Q55" s="2"/>
      <c r="R55" s="2"/>
      <c r="S55" s="2"/>
    </row>
    <row r="56" spans="1:19" s="25" customFormat="1" ht="30" x14ac:dyDescent="0.25">
      <c r="A56" s="86"/>
      <c r="B56" s="64"/>
      <c r="C56" s="68" t="s">
        <v>14</v>
      </c>
      <c r="D56" s="66">
        <f t="shared" si="48"/>
        <v>0</v>
      </c>
      <c r="E56" s="66">
        <v>0</v>
      </c>
      <c r="F56" s="66">
        <v>0</v>
      </c>
      <c r="G56" s="69">
        <v>0</v>
      </c>
      <c r="H56" s="69">
        <v>0</v>
      </c>
      <c r="I56" s="66">
        <v>0</v>
      </c>
      <c r="J56" s="66">
        <v>0</v>
      </c>
      <c r="K56" s="67"/>
      <c r="L56" s="21"/>
      <c r="M56" s="2"/>
      <c r="N56" s="2"/>
      <c r="O56" s="2"/>
      <c r="P56" s="2"/>
      <c r="Q56" s="2"/>
      <c r="R56" s="2"/>
      <c r="S56" s="2"/>
    </row>
    <row r="57" spans="1:19" ht="15.75" customHeight="1" x14ac:dyDescent="0.25">
      <c r="A57" s="63" t="s">
        <v>71</v>
      </c>
      <c r="B57" s="64" t="s">
        <v>35</v>
      </c>
      <c r="C57" s="65" t="s">
        <v>11</v>
      </c>
      <c r="D57" s="66">
        <f t="shared" si="48"/>
        <v>12229</v>
      </c>
      <c r="E57" s="66">
        <f>E58+E59+E60+E61</f>
        <v>1991.7</v>
      </c>
      <c r="F57" s="66">
        <f t="shared" ref="F57" si="49">F58+F59+F60+F61</f>
        <v>3000.9</v>
      </c>
      <c r="G57" s="66">
        <f t="shared" ref="G57" si="50">G58+G59+G60+G61</f>
        <v>2683.3</v>
      </c>
      <c r="H57" s="66">
        <f t="shared" ref="H57" si="51">H58+H59+H60+H61</f>
        <v>2553.1</v>
      </c>
      <c r="I57" s="66">
        <f t="shared" ref="I57" si="52">I58+I59+I60+I61</f>
        <v>1000</v>
      </c>
      <c r="J57" s="66">
        <f t="shared" ref="J57" si="53">J58+J59+J60+J61</f>
        <v>1000</v>
      </c>
      <c r="K57" s="67" t="s">
        <v>20</v>
      </c>
      <c r="L57" s="21"/>
      <c r="M57" s="2"/>
      <c r="N57" s="2"/>
      <c r="O57" s="2"/>
      <c r="P57" s="2"/>
      <c r="Q57" s="2"/>
      <c r="R57" s="2"/>
      <c r="S57" s="2"/>
    </row>
    <row r="58" spans="1:19" ht="30" x14ac:dyDescent="0.25">
      <c r="A58" s="63"/>
      <c r="B58" s="64"/>
      <c r="C58" s="68" t="s">
        <v>12</v>
      </c>
      <c r="D58" s="66">
        <f t="shared" si="48"/>
        <v>0</v>
      </c>
      <c r="E58" s="66">
        <v>0</v>
      </c>
      <c r="F58" s="66">
        <v>0</v>
      </c>
      <c r="G58" s="69">
        <v>0</v>
      </c>
      <c r="H58" s="69">
        <v>0</v>
      </c>
      <c r="I58" s="66">
        <v>0</v>
      </c>
      <c r="J58" s="66">
        <v>0</v>
      </c>
      <c r="K58" s="67"/>
      <c r="L58" s="21"/>
      <c r="M58" s="2"/>
      <c r="N58" s="2"/>
      <c r="O58" s="2"/>
      <c r="P58" s="2"/>
      <c r="Q58" s="2"/>
      <c r="R58" s="2"/>
      <c r="S58" s="2"/>
    </row>
    <row r="59" spans="1:19" ht="17.25" customHeight="1" x14ac:dyDescent="0.25">
      <c r="A59" s="63"/>
      <c r="B59" s="64"/>
      <c r="C59" s="68" t="s">
        <v>13</v>
      </c>
      <c r="D59" s="66">
        <f t="shared" si="48"/>
        <v>0</v>
      </c>
      <c r="E59" s="66">
        <v>0</v>
      </c>
      <c r="F59" s="66">
        <v>0</v>
      </c>
      <c r="G59" s="69">
        <v>0</v>
      </c>
      <c r="H59" s="69">
        <v>0</v>
      </c>
      <c r="I59" s="66">
        <v>0</v>
      </c>
      <c r="J59" s="66">
        <v>0</v>
      </c>
      <c r="K59" s="67"/>
      <c r="L59" s="21"/>
      <c r="M59" s="2"/>
      <c r="N59" s="2"/>
      <c r="O59" s="2"/>
      <c r="P59" s="2"/>
      <c r="Q59" s="2"/>
      <c r="R59" s="2"/>
      <c r="S59" s="2"/>
    </row>
    <row r="60" spans="1:19" x14ac:dyDescent="0.25">
      <c r="A60" s="63"/>
      <c r="B60" s="64"/>
      <c r="C60" s="68" t="s">
        <v>15</v>
      </c>
      <c r="D60" s="66">
        <f t="shared" si="48"/>
        <v>12229</v>
      </c>
      <c r="E60" s="66">
        <v>1991.7</v>
      </c>
      <c r="F60" s="66">
        <v>3000.9</v>
      </c>
      <c r="G60" s="69">
        <v>2683.3</v>
      </c>
      <c r="H60" s="69">
        <v>2553.1</v>
      </c>
      <c r="I60" s="66">
        <v>1000</v>
      </c>
      <c r="J60" s="66">
        <v>1000</v>
      </c>
      <c r="K60" s="67"/>
      <c r="L60" s="22"/>
      <c r="M60" s="2"/>
      <c r="N60" s="2"/>
      <c r="O60" s="2"/>
      <c r="P60" s="2"/>
      <c r="Q60" s="2"/>
      <c r="R60" s="2"/>
      <c r="S60" s="2"/>
    </row>
    <row r="61" spans="1:19" ht="37.5" customHeight="1" x14ac:dyDescent="0.25">
      <c r="A61" s="63"/>
      <c r="B61" s="64"/>
      <c r="C61" s="68" t="s">
        <v>14</v>
      </c>
      <c r="D61" s="66">
        <f t="shared" si="48"/>
        <v>0</v>
      </c>
      <c r="E61" s="66">
        <v>0</v>
      </c>
      <c r="F61" s="66">
        <v>0</v>
      </c>
      <c r="G61" s="69">
        <v>0</v>
      </c>
      <c r="H61" s="69">
        <v>0</v>
      </c>
      <c r="I61" s="66">
        <v>0</v>
      </c>
      <c r="J61" s="66">
        <v>0</v>
      </c>
      <c r="K61" s="67"/>
      <c r="L61" s="21"/>
      <c r="M61" s="2"/>
      <c r="N61" s="2"/>
      <c r="O61" s="2"/>
      <c r="P61" s="2"/>
      <c r="Q61" s="2"/>
      <c r="R61" s="2"/>
      <c r="S61" s="2"/>
    </row>
    <row r="62" spans="1:19" ht="28.5" x14ac:dyDescent="0.25">
      <c r="A62" s="86" t="s">
        <v>72</v>
      </c>
      <c r="B62" s="64" t="s">
        <v>68</v>
      </c>
      <c r="C62" s="65" t="s">
        <v>11</v>
      </c>
      <c r="D62" s="66">
        <f>SUM(E62:J62)</f>
        <v>2309.1</v>
      </c>
      <c r="E62" s="66">
        <f>SUM(E63:E66)</f>
        <v>407.3</v>
      </c>
      <c r="F62" s="66">
        <f t="shared" ref="F62:I62" si="54">SUM(F63:F66)</f>
        <v>665.8</v>
      </c>
      <c r="G62" s="69">
        <f t="shared" si="54"/>
        <v>518</v>
      </c>
      <c r="H62" s="66">
        <f t="shared" si="54"/>
        <v>718</v>
      </c>
      <c r="I62" s="66">
        <f t="shared" si="54"/>
        <v>0</v>
      </c>
      <c r="J62" s="66">
        <f>SUM(J63:J66)</f>
        <v>0</v>
      </c>
      <c r="K62" s="67" t="s">
        <v>16</v>
      </c>
      <c r="L62" s="21"/>
      <c r="M62" s="2"/>
      <c r="N62" s="2"/>
      <c r="O62" s="2"/>
      <c r="P62" s="2"/>
      <c r="Q62" s="2"/>
      <c r="R62" s="2"/>
      <c r="S62" s="2"/>
    </row>
    <row r="63" spans="1:19" ht="30" x14ac:dyDescent="0.25">
      <c r="A63" s="86"/>
      <c r="B63" s="64"/>
      <c r="C63" s="68" t="s">
        <v>12</v>
      </c>
      <c r="D63" s="66">
        <f t="shared" ref="D63:D65" si="55">SUM(E63:J63)</f>
        <v>0</v>
      </c>
      <c r="E63" s="66">
        <v>0</v>
      </c>
      <c r="F63" s="66">
        <v>0</v>
      </c>
      <c r="G63" s="69">
        <v>0</v>
      </c>
      <c r="H63" s="66">
        <v>0</v>
      </c>
      <c r="I63" s="66">
        <v>0</v>
      </c>
      <c r="J63" s="66">
        <v>0</v>
      </c>
      <c r="K63" s="67"/>
      <c r="L63" s="21"/>
      <c r="M63" s="2"/>
      <c r="N63" s="2"/>
      <c r="O63" s="2"/>
      <c r="P63" s="2"/>
      <c r="Q63" s="2"/>
      <c r="R63" s="2"/>
      <c r="S63" s="2"/>
    </row>
    <row r="64" spans="1:19" ht="30" x14ac:dyDescent="0.25">
      <c r="A64" s="86"/>
      <c r="B64" s="64"/>
      <c r="C64" s="68" t="s">
        <v>13</v>
      </c>
      <c r="D64" s="66">
        <f t="shared" si="55"/>
        <v>0</v>
      </c>
      <c r="E64" s="66">
        <v>0</v>
      </c>
      <c r="F64" s="66">
        <v>0</v>
      </c>
      <c r="G64" s="69">
        <v>0</v>
      </c>
      <c r="H64" s="69">
        <v>0</v>
      </c>
      <c r="I64" s="66">
        <v>0</v>
      </c>
      <c r="J64" s="66">
        <v>0</v>
      </c>
      <c r="K64" s="67"/>
      <c r="L64" s="21"/>
      <c r="M64" s="2"/>
      <c r="N64" s="2"/>
      <c r="O64" s="2"/>
      <c r="P64" s="2"/>
      <c r="Q64" s="2"/>
      <c r="R64" s="2"/>
      <c r="S64" s="2"/>
    </row>
    <row r="65" spans="1:19" x14ac:dyDescent="0.25">
      <c r="A65" s="86"/>
      <c r="B65" s="64"/>
      <c r="C65" s="68" t="s">
        <v>15</v>
      </c>
      <c r="D65" s="66">
        <f t="shared" si="55"/>
        <v>2309.1</v>
      </c>
      <c r="E65" s="69">
        <v>407.3</v>
      </c>
      <c r="F65" s="66">
        <v>665.8</v>
      </c>
      <c r="G65" s="69">
        <v>518</v>
      </c>
      <c r="H65" s="69">
        <f>700+18</f>
        <v>718</v>
      </c>
      <c r="I65" s="66">
        <v>0</v>
      </c>
      <c r="J65" s="66">
        <v>0</v>
      </c>
      <c r="K65" s="67"/>
      <c r="L65" s="21"/>
      <c r="M65" s="2"/>
      <c r="N65" s="2"/>
      <c r="O65" s="2"/>
      <c r="P65" s="2"/>
      <c r="Q65" s="2"/>
      <c r="R65" s="2"/>
      <c r="S65" s="2"/>
    </row>
    <row r="66" spans="1:19" ht="30" x14ac:dyDescent="0.25">
      <c r="A66" s="86"/>
      <c r="B66" s="64"/>
      <c r="C66" s="68" t="s">
        <v>14</v>
      </c>
      <c r="D66" s="66">
        <f>SUM(E66:J66)</f>
        <v>0</v>
      </c>
      <c r="E66" s="66">
        <v>0</v>
      </c>
      <c r="F66" s="66">
        <v>0</v>
      </c>
      <c r="G66" s="69">
        <v>0</v>
      </c>
      <c r="H66" s="69">
        <v>0</v>
      </c>
      <c r="I66" s="66">
        <v>0</v>
      </c>
      <c r="J66" s="66">
        <v>0</v>
      </c>
      <c r="K66" s="67"/>
      <c r="L66" s="21"/>
      <c r="M66" s="2"/>
      <c r="N66" s="2"/>
      <c r="O66" s="2"/>
      <c r="P66" s="2"/>
      <c r="Q66" s="2"/>
      <c r="R66" s="2"/>
      <c r="S66" s="2"/>
    </row>
    <row r="67" spans="1:19" ht="28.5" x14ac:dyDescent="0.25">
      <c r="A67" s="63" t="s">
        <v>73</v>
      </c>
      <c r="B67" s="64" t="s">
        <v>25</v>
      </c>
      <c r="C67" s="65" t="s">
        <v>11</v>
      </c>
      <c r="D67" s="66">
        <f>SUM(G67:J67)</f>
        <v>6152.6</v>
      </c>
      <c r="E67" s="66">
        <f>SUM(E68:E71)</f>
        <v>843.4</v>
      </c>
      <c r="F67" s="66">
        <f t="shared" ref="F67:J67" si="56">SUM(F68:F71)</f>
        <v>1644.2</v>
      </c>
      <c r="G67" s="69">
        <f t="shared" si="56"/>
        <v>3141.6000000000004</v>
      </c>
      <c r="H67" s="69">
        <f t="shared" si="56"/>
        <v>3011</v>
      </c>
      <c r="I67" s="66">
        <f t="shared" si="56"/>
        <v>0</v>
      </c>
      <c r="J67" s="66">
        <f t="shared" si="56"/>
        <v>0</v>
      </c>
      <c r="K67" s="67" t="s">
        <v>20</v>
      </c>
      <c r="L67" s="21"/>
      <c r="M67" s="2"/>
      <c r="N67" s="2"/>
      <c r="O67" s="2"/>
      <c r="P67" s="2"/>
      <c r="Q67" s="2"/>
      <c r="R67" s="2"/>
      <c r="S67" s="2"/>
    </row>
    <row r="68" spans="1:19" ht="30" x14ac:dyDescent="0.25">
      <c r="A68" s="63"/>
      <c r="B68" s="64"/>
      <c r="C68" s="68" t="s">
        <v>12</v>
      </c>
      <c r="D68" s="66">
        <f t="shared" ref="D68:D71" si="57">SUM(G68:J68)</f>
        <v>0</v>
      </c>
      <c r="E68" s="66">
        <v>0</v>
      </c>
      <c r="F68" s="66">
        <v>0</v>
      </c>
      <c r="G68" s="69">
        <v>0</v>
      </c>
      <c r="H68" s="69">
        <v>0</v>
      </c>
      <c r="I68" s="66">
        <v>0</v>
      </c>
      <c r="J68" s="66">
        <v>0</v>
      </c>
      <c r="K68" s="67"/>
      <c r="L68" s="21"/>
      <c r="M68" s="2"/>
      <c r="N68" s="2"/>
      <c r="O68" s="2"/>
      <c r="P68" s="2"/>
      <c r="Q68" s="2"/>
      <c r="R68" s="2"/>
      <c r="S68" s="2"/>
    </row>
    <row r="69" spans="1:19" ht="30" x14ac:dyDescent="0.25">
      <c r="A69" s="63"/>
      <c r="B69" s="64"/>
      <c r="C69" s="68" t="s">
        <v>13</v>
      </c>
      <c r="D69" s="66">
        <f t="shared" si="57"/>
        <v>0</v>
      </c>
      <c r="E69" s="66">
        <v>0</v>
      </c>
      <c r="F69" s="66">
        <v>0</v>
      </c>
      <c r="G69" s="69">
        <v>0</v>
      </c>
      <c r="H69" s="69">
        <v>0</v>
      </c>
      <c r="I69" s="66">
        <v>0</v>
      </c>
      <c r="J69" s="66">
        <v>0</v>
      </c>
      <c r="K69" s="67"/>
      <c r="L69" s="62" t="s">
        <v>63</v>
      </c>
      <c r="M69" s="2"/>
      <c r="N69" s="2"/>
      <c r="O69" s="2"/>
      <c r="P69" s="2"/>
      <c r="Q69" s="2"/>
      <c r="R69" s="2"/>
      <c r="S69" s="2"/>
    </row>
    <row r="70" spans="1:19" x14ac:dyDescent="0.25">
      <c r="A70" s="63"/>
      <c r="B70" s="64"/>
      <c r="C70" s="68" t="s">
        <v>15</v>
      </c>
      <c r="D70" s="66">
        <f t="shared" si="57"/>
        <v>6152.6</v>
      </c>
      <c r="E70" s="66">
        <v>843.4</v>
      </c>
      <c r="F70" s="66">
        <v>1644.2</v>
      </c>
      <c r="G70" s="69">
        <f>2447.9+693.7</f>
        <v>3141.6000000000004</v>
      </c>
      <c r="H70" s="69">
        <v>3011</v>
      </c>
      <c r="I70" s="66">
        <v>0</v>
      </c>
      <c r="J70" s="66">
        <v>0</v>
      </c>
      <c r="K70" s="67"/>
      <c r="L70" s="62"/>
      <c r="M70" s="2"/>
      <c r="N70" s="2"/>
      <c r="O70" s="2"/>
      <c r="P70" s="2"/>
      <c r="Q70" s="2"/>
      <c r="R70" s="2"/>
      <c r="S70" s="2"/>
    </row>
    <row r="71" spans="1:19" ht="30" x14ac:dyDescent="0.25">
      <c r="A71" s="63"/>
      <c r="B71" s="64"/>
      <c r="C71" s="68" t="s">
        <v>14</v>
      </c>
      <c r="D71" s="66">
        <f t="shared" si="57"/>
        <v>0</v>
      </c>
      <c r="E71" s="66">
        <v>0</v>
      </c>
      <c r="F71" s="66">
        <v>0</v>
      </c>
      <c r="G71" s="69">
        <v>0</v>
      </c>
      <c r="H71" s="69">
        <v>0</v>
      </c>
      <c r="I71" s="66">
        <v>0</v>
      </c>
      <c r="J71" s="66">
        <v>0</v>
      </c>
      <c r="K71" s="67"/>
      <c r="L71" s="62"/>
      <c r="M71" s="2"/>
      <c r="N71" s="2"/>
      <c r="O71" s="2"/>
      <c r="P71" s="2"/>
      <c r="Q71" s="2"/>
      <c r="R71" s="2"/>
      <c r="S71" s="2"/>
    </row>
    <row r="72" spans="1:19" ht="16.5" customHeight="1" x14ac:dyDescent="0.25">
      <c r="A72" s="87" t="s">
        <v>74</v>
      </c>
      <c r="B72" s="64" t="s">
        <v>30</v>
      </c>
      <c r="C72" s="65" t="s">
        <v>11</v>
      </c>
      <c r="D72" s="66">
        <f>SUM(G72:J72)</f>
        <v>29</v>
      </c>
      <c r="E72" s="66">
        <f>SUM(E73:E76)</f>
        <v>73</v>
      </c>
      <c r="F72" s="66">
        <f t="shared" ref="F72:J72" si="58">SUM(F73:F76)</f>
        <v>3</v>
      </c>
      <c r="G72" s="69">
        <f t="shared" si="58"/>
        <v>24</v>
      </c>
      <c r="H72" s="69">
        <f t="shared" si="58"/>
        <v>5</v>
      </c>
      <c r="I72" s="66">
        <f t="shared" si="58"/>
        <v>0</v>
      </c>
      <c r="J72" s="66">
        <f t="shared" si="58"/>
        <v>0</v>
      </c>
      <c r="K72" s="67" t="s">
        <v>38</v>
      </c>
      <c r="L72" s="21"/>
      <c r="M72" s="2"/>
      <c r="N72" s="2"/>
      <c r="O72" s="2"/>
      <c r="P72" s="2"/>
      <c r="Q72" s="2"/>
      <c r="R72" s="2"/>
      <c r="S72" s="2"/>
    </row>
    <row r="73" spans="1:19" ht="30" x14ac:dyDescent="0.25">
      <c r="A73" s="87"/>
      <c r="B73" s="64"/>
      <c r="C73" s="68" t="s">
        <v>12</v>
      </c>
      <c r="D73" s="66">
        <f t="shared" ref="D73:D76" si="59">SUM(G73:J73)</f>
        <v>0</v>
      </c>
      <c r="E73" s="66">
        <v>0</v>
      </c>
      <c r="F73" s="66">
        <v>0</v>
      </c>
      <c r="G73" s="69">
        <v>0</v>
      </c>
      <c r="H73" s="69">
        <v>0</v>
      </c>
      <c r="I73" s="66">
        <v>0</v>
      </c>
      <c r="J73" s="66">
        <v>0</v>
      </c>
      <c r="K73" s="67"/>
      <c r="L73" s="21"/>
      <c r="M73" s="2"/>
      <c r="N73" s="2"/>
      <c r="O73" s="2"/>
      <c r="P73" s="2"/>
      <c r="Q73" s="2"/>
      <c r="R73" s="2"/>
      <c r="S73" s="2"/>
    </row>
    <row r="74" spans="1:19" ht="15" customHeight="1" x14ac:dyDescent="0.25">
      <c r="A74" s="87"/>
      <c r="B74" s="64"/>
      <c r="C74" s="68" t="s">
        <v>13</v>
      </c>
      <c r="D74" s="66">
        <f t="shared" si="59"/>
        <v>0</v>
      </c>
      <c r="E74" s="66">
        <v>0</v>
      </c>
      <c r="F74" s="66">
        <v>0</v>
      </c>
      <c r="G74" s="69">
        <v>0</v>
      </c>
      <c r="H74" s="69">
        <v>0</v>
      </c>
      <c r="I74" s="66">
        <v>0</v>
      </c>
      <c r="J74" s="66">
        <v>0</v>
      </c>
      <c r="K74" s="67"/>
      <c r="L74" s="21"/>
      <c r="M74" s="2"/>
      <c r="N74" s="2"/>
      <c r="O74" s="2"/>
      <c r="P74" s="2"/>
      <c r="Q74" s="2"/>
      <c r="R74" s="2"/>
      <c r="S74" s="2"/>
    </row>
    <row r="75" spans="1:19" x14ac:dyDescent="0.25">
      <c r="A75" s="87"/>
      <c r="B75" s="64"/>
      <c r="C75" s="68" t="s">
        <v>15</v>
      </c>
      <c r="D75" s="66">
        <f t="shared" si="59"/>
        <v>29</v>
      </c>
      <c r="E75" s="66">
        <v>73</v>
      </c>
      <c r="F75" s="66">
        <v>3</v>
      </c>
      <c r="G75" s="69">
        <v>24</v>
      </c>
      <c r="H75" s="69">
        <v>5</v>
      </c>
      <c r="I75" s="66">
        <v>0</v>
      </c>
      <c r="J75" s="66">
        <v>0</v>
      </c>
      <c r="K75" s="67"/>
      <c r="L75" s="21"/>
      <c r="M75" s="2"/>
      <c r="N75" s="2"/>
      <c r="O75" s="2"/>
      <c r="P75" s="2"/>
      <c r="Q75" s="2"/>
      <c r="R75" s="2"/>
      <c r="S75" s="2"/>
    </row>
    <row r="76" spans="1:19" ht="30" x14ac:dyDescent="0.25">
      <c r="A76" s="87"/>
      <c r="B76" s="64"/>
      <c r="C76" s="68" t="s">
        <v>14</v>
      </c>
      <c r="D76" s="66">
        <f t="shared" si="59"/>
        <v>0</v>
      </c>
      <c r="E76" s="66">
        <v>0</v>
      </c>
      <c r="F76" s="66">
        <v>0</v>
      </c>
      <c r="G76" s="69">
        <v>0</v>
      </c>
      <c r="H76" s="69">
        <v>0</v>
      </c>
      <c r="I76" s="66">
        <v>0</v>
      </c>
      <c r="J76" s="66">
        <v>0</v>
      </c>
      <c r="K76" s="67"/>
      <c r="L76" s="21"/>
      <c r="M76" s="2"/>
      <c r="N76" s="2"/>
      <c r="O76" s="2"/>
      <c r="P76" s="2"/>
      <c r="Q76" s="2"/>
      <c r="R76" s="2"/>
      <c r="S76" s="2"/>
    </row>
    <row r="77" spans="1:19" ht="28.5" x14ac:dyDescent="0.25">
      <c r="A77" s="63" t="s">
        <v>75</v>
      </c>
      <c r="B77" s="64" t="s">
        <v>27</v>
      </c>
      <c r="C77" s="65" t="s">
        <v>11</v>
      </c>
      <c r="D77" s="66">
        <f>SUM(E77:J77)</f>
        <v>2283</v>
      </c>
      <c r="E77" s="66">
        <f>SUM(E78:E81)</f>
        <v>725.2</v>
      </c>
      <c r="F77" s="66">
        <f t="shared" ref="F77:J77" si="60">SUM(F78:F81)</f>
        <v>500</v>
      </c>
      <c r="G77" s="69">
        <f t="shared" si="60"/>
        <v>557.79999999999995</v>
      </c>
      <c r="H77" s="69">
        <f t="shared" si="60"/>
        <v>500</v>
      </c>
      <c r="I77" s="66">
        <f t="shared" si="60"/>
        <v>0</v>
      </c>
      <c r="J77" s="66">
        <f t="shared" si="60"/>
        <v>0</v>
      </c>
      <c r="K77" s="67" t="s">
        <v>20</v>
      </c>
      <c r="L77" s="21"/>
      <c r="M77" s="2"/>
      <c r="N77" s="2"/>
      <c r="O77" s="2"/>
      <c r="P77" s="2"/>
      <c r="Q77" s="2"/>
      <c r="R77" s="2"/>
      <c r="S77" s="2"/>
    </row>
    <row r="78" spans="1:19" ht="30" x14ac:dyDescent="0.25">
      <c r="A78" s="63"/>
      <c r="B78" s="64"/>
      <c r="C78" s="68" t="s">
        <v>12</v>
      </c>
      <c r="D78" s="66">
        <f>SUM(E78:J78)</f>
        <v>0</v>
      </c>
      <c r="E78" s="66">
        <v>0</v>
      </c>
      <c r="F78" s="66">
        <v>0</v>
      </c>
      <c r="G78" s="69">
        <v>0</v>
      </c>
      <c r="H78" s="69">
        <v>0</v>
      </c>
      <c r="I78" s="66">
        <v>0</v>
      </c>
      <c r="J78" s="66">
        <v>0</v>
      </c>
      <c r="K78" s="67"/>
      <c r="L78" s="21"/>
      <c r="M78" s="2"/>
      <c r="N78" s="2"/>
      <c r="O78" s="2"/>
      <c r="P78" s="2"/>
      <c r="Q78" s="2"/>
      <c r="R78" s="2"/>
      <c r="S78" s="2"/>
    </row>
    <row r="79" spans="1:19" ht="30" x14ac:dyDescent="0.25">
      <c r="A79" s="63"/>
      <c r="B79" s="64"/>
      <c r="C79" s="68" t="s">
        <v>13</v>
      </c>
      <c r="D79" s="66">
        <f>SUM(E79:J79)</f>
        <v>0</v>
      </c>
      <c r="E79" s="66">
        <v>0</v>
      </c>
      <c r="F79" s="66">
        <v>0</v>
      </c>
      <c r="G79" s="69">
        <v>0</v>
      </c>
      <c r="H79" s="69">
        <v>0</v>
      </c>
      <c r="I79" s="66">
        <v>0</v>
      </c>
      <c r="J79" s="66">
        <v>0</v>
      </c>
      <c r="K79" s="67"/>
      <c r="L79" s="21"/>
      <c r="M79" s="2"/>
      <c r="N79" s="2"/>
      <c r="O79" s="2"/>
      <c r="P79" s="2"/>
      <c r="Q79" s="2"/>
      <c r="R79" s="2"/>
      <c r="S79" s="2"/>
    </row>
    <row r="80" spans="1:19" x14ac:dyDescent="0.25">
      <c r="A80" s="63"/>
      <c r="B80" s="64"/>
      <c r="C80" s="68" t="s">
        <v>15</v>
      </c>
      <c r="D80" s="66">
        <f>SUM(E80:J80)</f>
        <v>2283</v>
      </c>
      <c r="E80" s="66">
        <v>725.2</v>
      </c>
      <c r="F80" s="66">
        <v>500</v>
      </c>
      <c r="G80" s="69">
        <v>557.79999999999995</v>
      </c>
      <c r="H80" s="69">
        <v>500</v>
      </c>
      <c r="I80" s="66">
        <v>0</v>
      </c>
      <c r="J80" s="66">
        <v>0</v>
      </c>
      <c r="K80" s="67"/>
      <c r="L80" s="21"/>
      <c r="M80" s="2"/>
      <c r="N80" s="2"/>
      <c r="O80" s="2"/>
      <c r="P80" s="2"/>
      <c r="Q80" s="2"/>
      <c r="R80" s="2"/>
      <c r="S80" s="2"/>
    </row>
    <row r="81" spans="1:19" ht="30" x14ac:dyDescent="0.25">
      <c r="A81" s="63"/>
      <c r="B81" s="64"/>
      <c r="C81" s="68" t="s">
        <v>14</v>
      </c>
      <c r="D81" s="66">
        <f>SUM(E81:J81)</f>
        <v>0</v>
      </c>
      <c r="E81" s="66">
        <v>0</v>
      </c>
      <c r="F81" s="66">
        <v>0</v>
      </c>
      <c r="G81" s="69">
        <v>0</v>
      </c>
      <c r="H81" s="69">
        <v>0</v>
      </c>
      <c r="I81" s="66">
        <v>0</v>
      </c>
      <c r="J81" s="66">
        <v>0</v>
      </c>
      <c r="K81" s="67"/>
      <c r="L81" s="21"/>
      <c r="M81" s="2"/>
      <c r="N81" s="2"/>
      <c r="O81" s="2"/>
      <c r="P81" s="2"/>
      <c r="Q81" s="2"/>
      <c r="R81" s="2"/>
      <c r="S81" s="2"/>
    </row>
    <row r="82" spans="1:19" ht="18.75" customHeight="1" x14ac:dyDescent="0.25">
      <c r="A82" s="88" t="s">
        <v>76</v>
      </c>
      <c r="B82" s="64" t="s">
        <v>35</v>
      </c>
      <c r="C82" s="68" t="s">
        <v>11</v>
      </c>
      <c r="D82" s="66">
        <f>E82+F82+G82+H82+I82+J82</f>
        <v>277.5</v>
      </c>
      <c r="E82" s="66">
        <f>E83+E84+E85+E86</f>
        <v>0</v>
      </c>
      <c r="F82" s="66">
        <f t="shared" ref="F82:J82" si="61">F83+F84+F85+F86</f>
        <v>0</v>
      </c>
      <c r="G82" s="69">
        <f t="shared" si="61"/>
        <v>277.5</v>
      </c>
      <c r="H82" s="69">
        <f t="shared" si="61"/>
        <v>0</v>
      </c>
      <c r="I82" s="66">
        <f t="shared" si="61"/>
        <v>0</v>
      </c>
      <c r="J82" s="66">
        <f t="shared" si="61"/>
        <v>0</v>
      </c>
      <c r="K82" s="67" t="s">
        <v>20</v>
      </c>
      <c r="L82" s="21"/>
      <c r="M82" s="2"/>
      <c r="N82" s="2"/>
      <c r="O82" s="2"/>
      <c r="P82" s="2"/>
      <c r="Q82" s="2"/>
      <c r="R82" s="2"/>
      <c r="S82" s="2"/>
    </row>
    <row r="83" spans="1:19" ht="30" x14ac:dyDescent="0.25">
      <c r="A83" s="89"/>
      <c r="B83" s="64"/>
      <c r="C83" s="68" t="s">
        <v>12</v>
      </c>
      <c r="D83" s="66">
        <f t="shared" ref="D83:D86" si="62">E83+F83+G83+H83+I83+J83</f>
        <v>0</v>
      </c>
      <c r="E83" s="66">
        <v>0</v>
      </c>
      <c r="F83" s="66">
        <v>0</v>
      </c>
      <c r="G83" s="69">
        <v>0</v>
      </c>
      <c r="H83" s="69">
        <v>0</v>
      </c>
      <c r="I83" s="66">
        <v>0</v>
      </c>
      <c r="J83" s="66">
        <v>0</v>
      </c>
      <c r="K83" s="67"/>
      <c r="L83" s="21"/>
      <c r="M83" s="2"/>
      <c r="N83" s="2"/>
      <c r="O83" s="2"/>
      <c r="P83" s="2"/>
      <c r="Q83" s="2"/>
      <c r="R83" s="2"/>
      <c r="S83" s="2"/>
    </row>
    <row r="84" spans="1:19" ht="14.25" customHeight="1" x14ac:dyDescent="0.25">
      <c r="A84" s="89"/>
      <c r="B84" s="64"/>
      <c r="C84" s="68" t="s">
        <v>13</v>
      </c>
      <c r="D84" s="66">
        <f t="shared" si="62"/>
        <v>0</v>
      </c>
      <c r="E84" s="66">
        <v>0</v>
      </c>
      <c r="F84" s="66">
        <v>0</v>
      </c>
      <c r="G84" s="69">
        <v>0</v>
      </c>
      <c r="H84" s="69">
        <v>0</v>
      </c>
      <c r="I84" s="66">
        <v>0</v>
      </c>
      <c r="J84" s="66">
        <v>0</v>
      </c>
      <c r="K84" s="67"/>
      <c r="L84" s="21"/>
      <c r="M84" s="2"/>
      <c r="N84" s="2"/>
      <c r="O84" s="2"/>
      <c r="P84" s="2"/>
      <c r="Q84" s="2"/>
      <c r="R84" s="2"/>
      <c r="S84" s="2"/>
    </row>
    <row r="85" spans="1:19" x14ac:dyDescent="0.25">
      <c r="A85" s="89"/>
      <c r="B85" s="64"/>
      <c r="C85" s="68" t="s">
        <v>15</v>
      </c>
      <c r="D85" s="66">
        <f t="shared" si="62"/>
        <v>277.5</v>
      </c>
      <c r="E85" s="66">
        <v>0</v>
      </c>
      <c r="F85" s="66">
        <v>0</v>
      </c>
      <c r="G85" s="69">
        <v>277.5</v>
      </c>
      <c r="H85" s="69">
        <v>0</v>
      </c>
      <c r="I85" s="66">
        <v>0</v>
      </c>
      <c r="J85" s="66">
        <v>0</v>
      </c>
      <c r="K85" s="67"/>
      <c r="L85" s="21"/>
      <c r="M85" s="2"/>
      <c r="N85" s="2"/>
      <c r="O85" s="2"/>
      <c r="P85" s="2"/>
      <c r="Q85" s="2"/>
      <c r="R85" s="2"/>
      <c r="S85" s="2"/>
    </row>
    <row r="86" spans="1:19" ht="30" x14ac:dyDescent="0.25">
      <c r="A86" s="90"/>
      <c r="B86" s="64"/>
      <c r="C86" s="68" t="s">
        <v>14</v>
      </c>
      <c r="D86" s="66">
        <f t="shared" si="62"/>
        <v>0</v>
      </c>
      <c r="E86" s="66">
        <v>0</v>
      </c>
      <c r="F86" s="66">
        <v>0</v>
      </c>
      <c r="G86" s="69">
        <v>0</v>
      </c>
      <c r="H86" s="69">
        <v>0</v>
      </c>
      <c r="I86" s="66">
        <v>0</v>
      </c>
      <c r="J86" s="66">
        <v>0</v>
      </c>
      <c r="K86" s="67"/>
      <c r="L86" s="21"/>
      <c r="M86" s="2"/>
      <c r="N86" s="2"/>
      <c r="O86" s="2"/>
      <c r="P86" s="2"/>
      <c r="Q86" s="2"/>
      <c r="R86" s="2"/>
      <c r="S86" s="2"/>
    </row>
    <row r="87" spans="1:19" ht="19.5" customHeight="1" x14ac:dyDescent="0.25">
      <c r="A87" s="63" t="s">
        <v>77</v>
      </c>
      <c r="B87" s="64" t="s">
        <v>35</v>
      </c>
      <c r="C87" s="68" t="s">
        <v>11</v>
      </c>
      <c r="D87" s="66">
        <f>SUM(G87:J87)</f>
        <v>0</v>
      </c>
      <c r="E87" s="66">
        <f>SUM(E88:E91)</f>
        <v>1380.5</v>
      </c>
      <c r="F87" s="66">
        <f t="shared" ref="F87:J87" si="63">SUM(F88:F91)</f>
        <v>437.5</v>
      </c>
      <c r="G87" s="69">
        <f t="shared" si="63"/>
        <v>0</v>
      </c>
      <c r="H87" s="69">
        <f t="shared" si="63"/>
        <v>0</v>
      </c>
      <c r="I87" s="66">
        <f t="shared" si="63"/>
        <v>0</v>
      </c>
      <c r="J87" s="66">
        <f t="shared" si="63"/>
        <v>0</v>
      </c>
      <c r="K87" s="67" t="s">
        <v>20</v>
      </c>
      <c r="L87" s="21"/>
      <c r="M87" s="2"/>
      <c r="N87" s="2"/>
      <c r="O87" s="2"/>
      <c r="P87" s="2"/>
      <c r="Q87" s="2"/>
      <c r="R87" s="2"/>
      <c r="S87" s="2"/>
    </row>
    <row r="88" spans="1:19" ht="30" x14ac:dyDescent="0.25">
      <c r="A88" s="63"/>
      <c r="B88" s="64"/>
      <c r="C88" s="68" t="s">
        <v>12</v>
      </c>
      <c r="D88" s="66">
        <f t="shared" ref="D88:D91" si="64">SUM(G88:J88)</f>
        <v>0</v>
      </c>
      <c r="E88" s="66">
        <v>0</v>
      </c>
      <c r="F88" s="66">
        <v>0</v>
      </c>
      <c r="G88" s="69">
        <v>0</v>
      </c>
      <c r="H88" s="69">
        <v>0</v>
      </c>
      <c r="I88" s="66">
        <v>0</v>
      </c>
      <c r="J88" s="66">
        <v>0</v>
      </c>
      <c r="K88" s="67"/>
      <c r="L88" s="21"/>
      <c r="M88" s="2"/>
      <c r="N88" s="2"/>
      <c r="O88" s="2"/>
      <c r="P88" s="2"/>
      <c r="Q88" s="2"/>
      <c r="R88" s="2"/>
      <c r="S88" s="2"/>
    </row>
    <row r="89" spans="1:19" ht="15.75" customHeight="1" x14ac:dyDescent="0.25">
      <c r="A89" s="63"/>
      <c r="B89" s="64"/>
      <c r="C89" s="68" t="s">
        <v>13</v>
      </c>
      <c r="D89" s="66">
        <f t="shared" si="64"/>
        <v>0</v>
      </c>
      <c r="E89" s="66">
        <v>0</v>
      </c>
      <c r="F89" s="66">
        <v>0</v>
      </c>
      <c r="G89" s="69">
        <v>0</v>
      </c>
      <c r="H89" s="69">
        <v>0</v>
      </c>
      <c r="I89" s="66">
        <v>0</v>
      </c>
      <c r="J89" s="66">
        <v>0</v>
      </c>
      <c r="K89" s="67"/>
      <c r="L89" s="21"/>
      <c r="M89" s="2"/>
      <c r="N89" s="2"/>
      <c r="O89" s="2"/>
      <c r="P89" s="2"/>
      <c r="Q89" s="2"/>
      <c r="R89" s="2"/>
      <c r="S89" s="2"/>
    </row>
    <row r="90" spans="1:19" x14ac:dyDescent="0.25">
      <c r="A90" s="63"/>
      <c r="B90" s="64"/>
      <c r="C90" s="68" t="s">
        <v>15</v>
      </c>
      <c r="D90" s="66">
        <f t="shared" si="64"/>
        <v>0</v>
      </c>
      <c r="E90" s="66">
        <v>1380.5</v>
      </c>
      <c r="F90" s="66">
        <v>437.5</v>
      </c>
      <c r="G90" s="69">
        <v>0</v>
      </c>
      <c r="H90" s="69">
        <v>0</v>
      </c>
      <c r="I90" s="66">
        <v>0</v>
      </c>
      <c r="J90" s="66">
        <v>0</v>
      </c>
      <c r="K90" s="67"/>
      <c r="L90" s="21"/>
      <c r="M90" s="2"/>
      <c r="N90" s="2"/>
      <c r="O90" s="2"/>
      <c r="P90" s="2"/>
      <c r="Q90" s="2"/>
      <c r="R90" s="2"/>
      <c r="S90" s="2"/>
    </row>
    <row r="91" spans="1:19" ht="30" x14ac:dyDescent="0.25">
      <c r="A91" s="63"/>
      <c r="B91" s="64"/>
      <c r="C91" s="68" t="s">
        <v>14</v>
      </c>
      <c r="D91" s="66">
        <f t="shared" si="64"/>
        <v>0</v>
      </c>
      <c r="E91" s="66">
        <v>0</v>
      </c>
      <c r="F91" s="66">
        <v>0</v>
      </c>
      <c r="G91" s="69">
        <v>0</v>
      </c>
      <c r="H91" s="69">
        <v>0</v>
      </c>
      <c r="I91" s="66">
        <v>0</v>
      </c>
      <c r="J91" s="66">
        <v>0</v>
      </c>
      <c r="K91" s="67"/>
      <c r="L91" s="21"/>
      <c r="M91" s="2"/>
      <c r="N91" s="2"/>
      <c r="O91" s="2"/>
      <c r="P91" s="2"/>
      <c r="Q91" s="2"/>
      <c r="R91" s="2"/>
      <c r="S91" s="2"/>
    </row>
    <row r="92" spans="1:19" ht="15.75" customHeight="1" x14ac:dyDescent="0.25">
      <c r="A92" s="63" t="s">
        <v>78</v>
      </c>
      <c r="B92" s="91" t="s">
        <v>67</v>
      </c>
      <c r="C92" s="65" t="s">
        <v>11</v>
      </c>
      <c r="D92" s="66">
        <f>SUM(E92:J92)</f>
        <v>6469.7</v>
      </c>
      <c r="E92" s="66">
        <f>SUM(E93:E96)</f>
        <v>1150</v>
      </c>
      <c r="F92" s="66">
        <f t="shared" ref="F92:J92" si="65">SUM(F93:F96)</f>
        <v>992.6</v>
      </c>
      <c r="G92" s="69">
        <f t="shared" si="65"/>
        <v>1000</v>
      </c>
      <c r="H92" s="69">
        <f t="shared" si="65"/>
        <v>1327.1</v>
      </c>
      <c r="I92" s="66">
        <f t="shared" si="65"/>
        <v>1000</v>
      </c>
      <c r="J92" s="66">
        <f t="shared" si="65"/>
        <v>1000</v>
      </c>
      <c r="K92" s="67" t="s">
        <v>39</v>
      </c>
      <c r="L92" s="21"/>
      <c r="M92" s="2"/>
      <c r="N92" s="2"/>
      <c r="O92" s="2"/>
      <c r="P92" s="2"/>
      <c r="Q92" s="2"/>
      <c r="R92" s="2"/>
      <c r="S92" s="2"/>
    </row>
    <row r="93" spans="1:19" ht="30" x14ac:dyDescent="0.25">
      <c r="A93" s="63"/>
      <c r="B93" s="91"/>
      <c r="C93" s="68" t="s">
        <v>12</v>
      </c>
      <c r="D93" s="66">
        <f t="shared" ref="D93:D96" si="66">SUM(E93:J93)</f>
        <v>0</v>
      </c>
      <c r="E93" s="66">
        <v>0</v>
      </c>
      <c r="F93" s="66">
        <v>0</v>
      </c>
      <c r="G93" s="69">
        <v>0</v>
      </c>
      <c r="H93" s="69">
        <v>0</v>
      </c>
      <c r="I93" s="66">
        <v>0</v>
      </c>
      <c r="J93" s="66">
        <v>0</v>
      </c>
      <c r="K93" s="67"/>
      <c r="L93" s="21"/>
      <c r="M93" s="2"/>
      <c r="N93" s="2"/>
      <c r="O93" s="2"/>
      <c r="P93" s="2"/>
      <c r="Q93" s="2"/>
      <c r="R93" s="2"/>
      <c r="S93" s="2"/>
    </row>
    <row r="94" spans="1:19" ht="14.25" customHeight="1" x14ac:dyDescent="0.25">
      <c r="A94" s="63"/>
      <c r="B94" s="91"/>
      <c r="C94" s="68" t="s">
        <v>13</v>
      </c>
      <c r="D94" s="66">
        <f t="shared" si="66"/>
        <v>0</v>
      </c>
      <c r="E94" s="66">
        <v>0</v>
      </c>
      <c r="F94" s="66">
        <v>0</v>
      </c>
      <c r="G94" s="69">
        <v>0</v>
      </c>
      <c r="H94" s="69">
        <v>0</v>
      </c>
      <c r="I94" s="66">
        <v>0</v>
      </c>
      <c r="J94" s="66">
        <v>0</v>
      </c>
      <c r="K94" s="67"/>
      <c r="L94" s="21"/>
      <c r="M94" s="2"/>
      <c r="N94" s="2"/>
      <c r="O94" s="2"/>
      <c r="P94" s="2"/>
      <c r="Q94" s="2"/>
      <c r="R94" s="2"/>
      <c r="S94" s="2"/>
    </row>
    <row r="95" spans="1:19" x14ac:dyDescent="0.25">
      <c r="A95" s="63"/>
      <c r="B95" s="91"/>
      <c r="C95" s="68" t="s">
        <v>15</v>
      </c>
      <c r="D95" s="66">
        <f t="shared" si="66"/>
        <v>6469.7</v>
      </c>
      <c r="E95" s="66">
        <v>1150</v>
      </c>
      <c r="F95" s="66">
        <v>992.6</v>
      </c>
      <c r="G95" s="69">
        <v>1000</v>
      </c>
      <c r="H95" s="69">
        <v>1327.1</v>
      </c>
      <c r="I95" s="66">
        <v>1000</v>
      </c>
      <c r="J95" s="66">
        <v>1000</v>
      </c>
      <c r="K95" s="67"/>
      <c r="L95" s="21"/>
      <c r="M95" s="2"/>
      <c r="N95" s="2"/>
      <c r="O95" s="2"/>
      <c r="P95" s="2"/>
      <c r="Q95" s="2"/>
      <c r="R95" s="2"/>
      <c r="S95" s="2"/>
    </row>
    <row r="96" spans="1:19" ht="30" x14ac:dyDescent="0.25">
      <c r="A96" s="63"/>
      <c r="B96" s="91"/>
      <c r="C96" s="68" t="s">
        <v>14</v>
      </c>
      <c r="D96" s="66">
        <f t="shared" si="66"/>
        <v>0</v>
      </c>
      <c r="E96" s="66">
        <v>0</v>
      </c>
      <c r="F96" s="66">
        <v>0</v>
      </c>
      <c r="G96" s="69">
        <v>0</v>
      </c>
      <c r="H96" s="66">
        <v>0</v>
      </c>
      <c r="I96" s="66">
        <v>0</v>
      </c>
      <c r="J96" s="66">
        <v>0</v>
      </c>
      <c r="K96" s="67"/>
      <c r="L96" s="21"/>
      <c r="M96" s="2"/>
      <c r="N96" s="2"/>
      <c r="O96" s="2"/>
      <c r="P96" s="2"/>
      <c r="Q96" s="2"/>
      <c r="R96" s="2"/>
      <c r="S96" s="2"/>
    </row>
    <row r="97" spans="1:19" ht="28.5" x14ac:dyDescent="0.25">
      <c r="A97" s="63" t="s">
        <v>79</v>
      </c>
      <c r="B97" s="92" t="s">
        <v>27</v>
      </c>
      <c r="C97" s="65" t="s">
        <v>11</v>
      </c>
      <c r="D97" s="66">
        <f>E97+F97+G97+H97+I97+J97</f>
        <v>100</v>
      </c>
      <c r="E97" s="66">
        <f>E98+E99+E100+E101</f>
        <v>100</v>
      </c>
      <c r="F97" s="66">
        <f t="shared" ref="F97:J97" si="67">F98+F99+F100+F101</f>
        <v>0</v>
      </c>
      <c r="G97" s="69">
        <f t="shared" si="67"/>
        <v>0</v>
      </c>
      <c r="H97" s="66">
        <f t="shared" si="67"/>
        <v>0</v>
      </c>
      <c r="I97" s="66">
        <f t="shared" si="67"/>
        <v>0</v>
      </c>
      <c r="J97" s="66">
        <f t="shared" si="67"/>
        <v>0</v>
      </c>
      <c r="K97" s="71" t="s">
        <v>43</v>
      </c>
      <c r="L97" s="62" t="s">
        <v>63</v>
      </c>
      <c r="M97" s="2"/>
      <c r="N97" s="2"/>
      <c r="O97" s="2"/>
      <c r="P97" s="2"/>
      <c r="Q97" s="2"/>
      <c r="R97" s="2"/>
      <c r="S97" s="2"/>
    </row>
    <row r="98" spans="1:19" ht="30" x14ac:dyDescent="0.25">
      <c r="A98" s="63"/>
      <c r="B98" s="93"/>
      <c r="C98" s="68" t="s">
        <v>12</v>
      </c>
      <c r="D98" s="66">
        <f t="shared" ref="D98:D101" si="68">E98+F98+G98+H98+I98+J98</f>
        <v>0</v>
      </c>
      <c r="E98" s="66">
        <v>0</v>
      </c>
      <c r="F98" s="66">
        <v>0</v>
      </c>
      <c r="G98" s="69">
        <v>0</v>
      </c>
      <c r="H98" s="66">
        <v>0</v>
      </c>
      <c r="I98" s="66">
        <v>0</v>
      </c>
      <c r="J98" s="66">
        <v>0</v>
      </c>
      <c r="K98" s="73"/>
      <c r="L98" s="62"/>
      <c r="M98" s="2"/>
      <c r="N98" s="2"/>
      <c r="O98" s="2"/>
      <c r="P98" s="2"/>
      <c r="Q98" s="2"/>
      <c r="R98" s="2"/>
      <c r="S98" s="2"/>
    </row>
    <row r="99" spans="1:19" ht="30" x14ac:dyDescent="0.25">
      <c r="A99" s="63"/>
      <c r="B99" s="93"/>
      <c r="C99" s="68" t="s">
        <v>13</v>
      </c>
      <c r="D99" s="66">
        <f t="shared" si="68"/>
        <v>0</v>
      </c>
      <c r="E99" s="66">
        <v>0</v>
      </c>
      <c r="F99" s="66">
        <v>0</v>
      </c>
      <c r="G99" s="69">
        <v>0</v>
      </c>
      <c r="H99" s="66">
        <v>0</v>
      </c>
      <c r="I99" s="66">
        <v>0</v>
      </c>
      <c r="J99" s="66">
        <v>0</v>
      </c>
      <c r="K99" s="73"/>
      <c r="L99" s="62"/>
      <c r="M99" s="2"/>
      <c r="N99" s="2"/>
      <c r="O99" s="2"/>
      <c r="P99" s="2"/>
      <c r="Q99" s="2"/>
      <c r="R99" s="2"/>
      <c r="S99" s="2"/>
    </row>
    <row r="100" spans="1:19" x14ac:dyDescent="0.25">
      <c r="A100" s="63"/>
      <c r="B100" s="93"/>
      <c r="C100" s="68" t="s">
        <v>15</v>
      </c>
      <c r="D100" s="66">
        <f t="shared" si="68"/>
        <v>100</v>
      </c>
      <c r="E100" s="66">
        <v>100</v>
      </c>
      <c r="F100" s="66">
        <v>0</v>
      </c>
      <c r="G100" s="69">
        <v>0</v>
      </c>
      <c r="H100" s="66">
        <v>0</v>
      </c>
      <c r="I100" s="66">
        <v>0</v>
      </c>
      <c r="J100" s="66">
        <v>0</v>
      </c>
      <c r="K100" s="73"/>
      <c r="L100" s="62"/>
      <c r="M100" s="2"/>
      <c r="N100" s="2"/>
      <c r="O100" s="2"/>
      <c r="P100" s="2"/>
      <c r="Q100" s="2"/>
      <c r="R100" s="2"/>
      <c r="S100" s="2"/>
    </row>
    <row r="101" spans="1:19" ht="30" x14ac:dyDescent="0.25">
      <c r="A101" s="63"/>
      <c r="B101" s="94"/>
      <c r="C101" s="68" t="s">
        <v>14</v>
      </c>
      <c r="D101" s="66">
        <f t="shared" si="68"/>
        <v>0</v>
      </c>
      <c r="E101" s="66">
        <v>0</v>
      </c>
      <c r="F101" s="66">
        <v>0</v>
      </c>
      <c r="G101" s="69">
        <v>0</v>
      </c>
      <c r="H101" s="66">
        <v>0</v>
      </c>
      <c r="I101" s="66">
        <v>0</v>
      </c>
      <c r="J101" s="66">
        <v>0</v>
      </c>
      <c r="K101" s="75"/>
      <c r="L101" s="62"/>
      <c r="M101" s="2"/>
      <c r="N101" s="2"/>
      <c r="O101" s="2"/>
      <c r="P101" s="2"/>
      <c r="Q101" s="2"/>
      <c r="R101" s="2"/>
      <c r="S101" s="2"/>
    </row>
    <row r="102" spans="1:19" ht="28.5" x14ac:dyDescent="0.25">
      <c r="A102" s="86" t="s">
        <v>80</v>
      </c>
      <c r="B102" s="95" t="s">
        <v>42</v>
      </c>
      <c r="C102" s="65" t="s">
        <v>11</v>
      </c>
      <c r="D102" s="66">
        <f>E102+F102+G102+H102+I102+J102</f>
        <v>25</v>
      </c>
      <c r="E102" s="66">
        <f>E103+E104+E105+E106</f>
        <v>25</v>
      </c>
      <c r="F102" s="66">
        <f t="shared" ref="F102:J102" si="69">F103+F104+F105+F106</f>
        <v>0</v>
      </c>
      <c r="G102" s="69">
        <f t="shared" si="69"/>
        <v>0</v>
      </c>
      <c r="H102" s="66">
        <f t="shared" si="69"/>
        <v>0</v>
      </c>
      <c r="I102" s="66">
        <f t="shared" si="69"/>
        <v>0</v>
      </c>
      <c r="J102" s="66">
        <f t="shared" si="69"/>
        <v>0</v>
      </c>
      <c r="K102" s="71" t="s">
        <v>44</v>
      </c>
      <c r="L102" s="62" t="s">
        <v>63</v>
      </c>
      <c r="M102" s="2"/>
      <c r="N102" s="2"/>
      <c r="O102" s="2"/>
      <c r="P102" s="2"/>
      <c r="Q102" s="2"/>
      <c r="R102" s="2"/>
      <c r="S102" s="2"/>
    </row>
    <row r="103" spans="1:19" ht="30" x14ac:dyDescent="0.25">
      <c r="A103" s="86"/>
      <c r="B103" s="96"/>
      <c r="C103" s="68" t="s">
        <v>12</v>
      </c>
      <c r="D103" s="66">
        <f t="shared" ref="D103:D106" si="70">E103+F103+G103+H103+I103+J103</f>
        <v>0</v>
      </c>
      <c r="E103" s="66">
        <v>0</v>
      </c>
      <c r="F103" s="66">
        <v>0</v>
      </c>
      <c r="G103" s="69">
        <v>0</v>
      </c>
      <c r="H103" s="66">
        <v>0</v>
      </c>
      <c r="I103" s="66">
        <v>0</v>
      </c>
      <c r="J103" s="66">
        <v>0</v>
      </c>
      <c r="K103" s="73"/>
      <c r="L103" s="62"/>
      <c r="M103" s="2"/>
      <c r="N103" s="2"/>
      <c r="O103" s="2"/>
      <c r="P103" s="2"/>
      <c r="Q103" s="2"/>
      <c r="R103" s="2"/>
      <c r="S103" s="2"/>
    </row>
    <row r="104" spans="1:19" ht="30" x14ac:dyDescent="0.25">
      <c r="A104" s="86"/>
      <c r="B104" s="96"/>
      <c r="C104" s="68" t="s">
        <v>13</v>
      </c>
      <c r="D104" s="66">
        <f t="shared" si="70"/>
        <v>0</v>
      </c>
      <c r="E104" s="66">
        <v>0</v>
      </c>
      <c r="F104" s="66">
        <v>0</v>
      </c>
      <c r="G104" s="69">
        <v>0</v>
      </c>
      <c r="H104" s="66">
        <v>0</v>
      </c>
      <c r="I104" s="66">
        <v>0</v>
      </c>
      <c r="J104" s="66">
        <v>0</v>
      </c>
      <c r="K104" s="73"/>
      <c r="L104" s="62"/>
      <c r="M104" s="2"/>
      <c r="N104" s="2"/>
      <c r="O104" s="2"/>
      <c r="P104" s="2"/>
      <c r="Q104" s="2"/>
      <c r="R104" s="2"/>
      <c r="S104" s="2"/>
    </row>
    <row r="105" spans="1:19" x14ac:dyDescent="0.25">
      <c r="A105" s="86"/>
      <c r="B105" s="96"/>
      <c r="C105" s="68" t="s">
        <v>15</v>
      </c>
      <c r="D105" s="66">
        <f t="shared" si="70"/>
        <v>25</v>
      </c>
      <c r="E105" s="66">
        <v>25</v>
      </c>
      <c r="F105" s="66">
        <v>0</v>
      </c>
      <c r="G105" s="69">
        <v>0</v>
      </c>
      <c r="H105" s="66">
        <v>0</v>
      </c>
      <c r="I105" s="66">
        <v>0</v>
      </c>
      <c r="J105" s="66">
        <v>0</v>
      </c>
      <c r="K105" s="73"/>
      <c r="L105" s="62"/>
      <c r="M105" s="2"/>
      <c r="N105" s="2"/>
      <c r="O105" s="2"/>
      <c r="P105" s="2"/>
      <c r="Q105" s="2"/>
      <c r="R105" s="2"/>
      <c r="S105" s="2"/>
    </row>
    <row r="106" spans="1:19" ht="30" x14ac:dyDescent="0.25">
      <c r="A106" s="86"/>
      <c r="B106" s="97"/>
      <c r="C106" s="68" t="s">
        <v>14</v>
      </c>
      <c r="D106" s="66">
        <f t="shared" si="70"/>
        <v>0</v>
      </c>
      <c r="E106" s="66">
        <v>0</v>
      </c>
      <c r="F106" s="66">
        <v>0</v>
      </c>
      <c r="G106" s="69">
        <v>0</v>
      </c>
      <c r="H106" s="66">
        <v>0</v>
      </c>
      <c r="I106" s="66">
        <v>0</v>
      </c>
      <c r="J106" s="66">
        <v>0</v>
      </c>
      <c r="K106" s="75"/>
      <c r="L106" s="62"/>
      <c r="M106" s="2"/>
      <c r="N106" s="2"/>
      <c r="O106" s="2"/>
      <c r="P106" s="2"/>
      <c r="Q106" s="2"/>
      <c r="R106" s="2"/>
      <c r="S106" s="2"/>
    </row>
    <row r="107" spans="1:19" ht="28.5" x14ac:dyDescent="0.25">
      <c r="A107" s="63" t="s">
        <v>81</v>
      </c>
      <c r="B107" s="95" t="s">
        <v>35</v>
      </c>
      <c r="C107" s="65" t="s">
        <v>11</v>
      </c>
      <c r="D107" s="66">
        <f>E107+F107+G107+H107+I107+J107</f>
        <v>10000</v>
      </c>
      <c r="E107" s="66">
        <f>E108+E109+E110+E111</f>
        <v>0</v>
      </c>
      <c r="F107" s="66">
        <f t="shared" ref="F107:J107" si="71">F108+F109+F110+F111</f>
        <v>10000</v>
      </c>
      <c r="G107" s="69">
        <f t="shared" si="71"/>
        <v>0</v>
      </c>
      <c r="H107" s="66">
        <f t="shared" si="71"/>
        <v>0</v>
      </c>
      <c r="I107" s="66">
        <f t="shared" si="71"/>
        <v>0</v>
      </c>
      <c r="J107" s="66">
        <f t="shared" si="71"/>
        <v>0</v>
      </c>
      <c r="K107" s="71" t="s">
        <v>45</v>
      </c>
      <c r="L107" s="62" t="s">
        <v>63</v>
      </c>
      <c r="M107" s="2"/>
      <c r="N107" s="2"/>
      <c r="O107" s="2"/>
      <c r="P107" s="2"/>
      <c r="Q107" s="2"/>
      <c r="R107" s="2"/>
      <c r="S107" s="2"/>
    </row>
    <row r="108" spans="1:19" ht="30" x14ac:dyDescent="0.25">
      <c r="A108" s="63"/>
      <c r="B108" s="96"/>
      <c r="C108" s="68" t="s">
        <v>12</v>
      </c>
      <c r="D108" s="66">
        <f t="shared" ref="D108:D111" si="72">E108+F108+G108+H108+I108+J108</f>
        <v>0</v>
      </c>
      <c r="E108" s="66">
        <v>0</v>
      </c>
      <c r="F108" s="66">
        <v>0</v>
      </c>
      <c r="G108" s="69">
        <v>0</v>
      </c>
      <c r="H108" s="66">
        <v>0</v>
      </c>
      <c r="I108" s="66">
        <v>0</v>
      </c>
      <c r="J108" s="66">
        <v>0</v>
      </c>
      <c r="K108" s="73"/>
      <c r="L108" s="62"/>
      <c r="M108" s="2"/>
      <c r="N108" s="2"/>
      <c r="O108" s="2"/>
      <c r="P108" s="2"/>
      <c r="Q108" s="2"/>
      <c r="R108" s="2"/>
      <c r="S108" s="2"/>
    </row>
    <row r="109" spans="1:19" ht="30" x14ac:dyDescent="0.25">
      <c r="A109" s="63"/>
      <c r="B109" s="96"/>
      <c r="C109" s="68" t="s">
        <v>13</v>
      </c>
      <c r="D109" s="66">
        <f t="shared" si="72"/>
        <v>0</v>
      </c>
      <c r="E109" s="66">
        <v>0</v>
      </c>
      <c r="F109" s="66">
        <v>0</v>
      </c>
      <c r="G109" s="69">
        <v>0</v>
      </c>
      <c r="H109" s="66">
        <v>0</v>
      </c>
      <c r="I109" s="66">
        <v>0</v>
      </c>
      <c r="J109" s="66">
        <v>0</v>
      </c>
      <c r="K109" s="73"/>
      <c r="L109" s="62"/>
      <c r="M109" s="2"/>
      <c r="N109" s="2"/>
      <c r="O109" s="2"/>
      <c r="P109" s="2"/>
      <c r="Q109" s="2"/>
      <c r="R109" s="2"/>
      <c r="S109" s="2"/>
    </row>
    <row r="110" spans="1:19" x14ac:dyDescent="0.25">
      <c r="A110" s="63"/>
      <c r="B110" s="96"/>
      <c r="C110" s="68" t="s">
        <v>15</v>
      </c>
      <c r="D110" s="66">
        <f t="shared" si="72"/>
        <v>10000</v>
      </c>
      <c r="E110" s="66">
        <v>0</v>
      </c>
      <c r="F110" s="66">
        <v>10000</v>
      </c>
      <c r="G110" s="69">
        <v>0</v>
      </c>
      <c r="H110" s="66">
        <v>0</v>
      </c>
      <c r="I110" s="66">
        <v>0</v>
      </c>
      <c r="J110" s="66">
        <v>0</v>
      </c>
      <c r="K110" s="73"/>
      <c r="L110" s="62"/>
      <c r="M110" s="2"/>
      <c r="N110" s="2"/>
      <c r="O110" s="2"/>
      <c r="P110" s="2"/>
      <c r="Q110" s="2"/>
      <c r="R110" s="2"/>
      <c r="S110" s="2"/>
    </row>
    <row r="111" spans="1:19" ht="30" x14ac:dyDescent="0.25">
      <c r="A111" s="63"/>
      <c r="B111" s="97"/>
      <c r="C111" s="68" t="s">
        <v>14</v>
      </c>
      <c r="D111" s="66">
        <f t="shared" si="72"/>
        <v>0</v>
      </c>
      <c r="E111" s="66">
        <v>0</v>
      </c>
      <c r="F111" s="66">
        <v>0</v>
      </c>
      <c r="G111" s="69">
        <v>0</v>
      </c>
      <c r="H111" s="66">
        <v>0</v>
      </c>
      <c r="I111" s="66">
        <v>0</v>
      </c>
      <c r="J111" s="66">
        <v>0</v>
      </c>
      <c r="K111" s="75"/>
      <c r="L111" s="62"/>
      <c r="M111" s="2"/>
      <c r="N111" s="2"/>
      <c r="O111" s="2"/>
      <c r="P111" s="2"/>
      <c r="Q111" s="2"/>
      <c r="R111" s="2"/>
      <c r="S111" s="2"/>
    </row>
    <row r="112" spans="1:19" ht="30" customHeight="1" x14ac:dyDescent="0.25">
      <c r="A112" s="63" t="s">
        <v>82</v>
      </c>
      <c r="B112" s="95" t="s">
        <v>35</v>
      </c>
      <c r="C112" s="65" t="s">
        <v>11</v>
      </c>
      <c r="D112" s="66">
        <f>E112+F112+G112+H112+I112+J112</f>
        <v>12</v>
      </c>
      <c r="E112" s="66">
        <f t="shared" ref="E112:J112" si="73">E113+E114+E115+E116</f>
        <v>0</v>
      </c>
      <c r="F112" s="66">
        <f t="shared" si="73"/>
        <v>12</v>
      </c>
      <c r="G112" s="69">
        <f t="shared" si="73"/>
        <v>0</v>
      </c>
      <c r="H112" s="66">
        <f t="shared" si="73"/>
        <v>0</v>
      </c>
      <c r="I112" s="66">
        <f t="shared" si="73"/>
        <v>0</v>
      </c>
      <c r="J112" s="66">
        <f t="shared" si="73"/>
        <v>0</v>
      </c>
      <c r="K112" s="71"/>
      <c r="L112" s="62" t="s">
        <v>63</v>
      </c>
      <c r="M112" s="2"/>
      <c r="N112" s="2"/>
      <c r="O112" s="2"/>
      <c r="P112" s="2"/>
      <c r="Q112" s="2"/>
      <c r="R112" s="2"/>
      <c r="S112" s="2"/>
    </row>
    <row r="113" spans="1:19" ht="30" x14ac:dyDescent="0.25">
      <c r="A113" s="63"/>
      <c r="B113" s="96"/>
      <c r="C113" s="68" t="s">
        <v>12</v>
      </c>
      <c r="D113" s="66">
        <f t="shared" ref="D113:D126" si="74">E113+F113+G113+H113+I113+J113</f>
        <v>0</v>
      </c>
      <c r="E113" s="66">
        <v>0</v>
      </c>
      <c r="F113" s="66">
        <v>0</v>
      </c>
      <c r="G113" s="69">
        <v>0</v>
      </c>
      <c r="H113" s="66">
        <v>0</v>
      </c>
      <c r="I113" s="66">
        <v>0</v>
      </c>
      <c r="J113" s="66">
        <v>0</v>
      </c>
      <c r="K113" s="73"/>
      <c r="L113" s="62"/>
      <c r="M113" s="2"/>
      <c r="N113" s="2"/>
      <c r="O113" s="2"/>
      <c r="P113" s="2"/>
      <c r="Q113" s="2"/>
      <c r="R113" s="2"/>
      <c r="S113" s="2"/>
    </row>
    <row r="114" spans="1:19" ht="30" x14ac:dyDescent="0.25">
      <c r="A114" s="63"/>
      <c r="B114" s="96"/>
      <c r="C114" s="68" t="s">
        <v>13</v>
      </c>
      <c r="D114" s="66">
        <f t="shared" si="74"/>
        <v>0</v>
      </c>
      <c r="E114" s="66">
        <v>0</v>
      </c>
      <c r="F114" s="66">
        <v>0</v>
      </c>
      <c r="G114" s="69">
        <v>0</v>
      </c>
      <c r="H114" s="69">
        <v>0</v>
      </c>
      <c r="I114" s="66">
        <v>0</v>
      </c>
      <c r="J114" s="66">
        <v>0</v>
      </c>
      <c r="K114" s="73"/>
      <c r="L114" s="62"/>
      <c r="M114" s="2"/>
      <c r="N114" s="2"/>
      <c r="O114" s="2"/>
      <c r="P114" s="2"/>
      <c r="Q114" s="2"/>
      <c r="R114" s="2"/>
      <c r="S114" s="2"/>
    </row>
    <row r="115" spans="1:19" x14ac:dyDescent="0.25">
      <c r="A115" s="63"/>
      <c r="B115" s="96"/>
      <c r="C115" s="68" t="s">
        <v>15</v>
      </c>
      <c r="D115" s="66">
        <f t="shared" si="74"/>
        <v>12</v>
      </c>
      <c r="E115" s="66">
        <v>0</v>
      </c>
      <c r="F115" s="66">
        <v>12</v>
      </c>
      <c r="G115" s="69">
        <v>0</v>
      </c>
      <c r="H115" s="69">
        <v>0</v>
      </c>
      <c r="I115" s="66">
        <v>0</v>
      </c>
      <c r="J115" s="66">
        <v>0</v>
      </c>
      <c r="K115" s="73"/>
      <c r="L115" s="62"/>
      <c r="M115" s="2"/>
      <c r="N115" s="2"/>
      <c r="O115" s="2"/>
      <c r="P115" s="2"/>
      <c r="Q115" s="2"/>
      <c r="R115" s="2"/>
      <c r="S115" s="2"/>
    </row>
    <row r="116" spans="1:19" ht="30" x14ac:dyDescent="0.25">
      <c r="A116" s="63"/>
      <c r="B116" s="97"/>
      <c r="C116" s="68" t="s">
        <v>14</v>
      </c>
      <c r="D116" s="66">
        <f t="shared" si="74"/>
        <v>0</v>
      </c>
      <c r="E116" s="66">
        <v>0</v>
      </c>
      <c r="F116" s="66">
        <v>0</v>
      </c>
      <c r="G116" s="69">
        <v>0</v>
      </c>
      <c r="H116" s="69">
        <v>0</v>
      </c>
      <c r="I116" s="66">
        <v>0</v>
      </c>
      <c r="J116" s="66">
        <v>0</v>
      </c>
      <c r="K116" s="75"/>
      <c r="L116" s="62"/>
      <c r="M116" s="2"/>
      <c r="N116" s="2"/>
      <c r="O116" s="2"/>
      <c r="P116" s="2"/>
      <c r="Q116" s="2"/>
      <c r="R116" s="2"/>
      <c r="S116" s="2"/>
    </row>
    <row r="117" spans="1:19" ht="28.5" x14ac:dyDescent="0.25">
      <c r="A117" s="63" t="s">
        <v>83</v>
      </c>
      <c r="B117" s="95" t="s">
        <v>35</v>
      </c>
      <c r="C117" s="65" t="s">
        <v>11</v>
      </c>
      <c r="D117" s="66">
        <f>E117+F117+G117+H117+I117+J117</f>
        <v>2979.9</v>
      </c>
      <c r="E117" s="66">
        <f t="shared" ref="E117:J117" si="75">E118+E119+E120+E121</f>
        <v>0</v>
      </c>
      <c r="F117" s="66">
        <f t="shared" si="75"/>
        <v>0</v>
      </c>
      <c r="G117" s="69">
        <f t="shared" si="75"/>
        <v>2979.9</v>
      </c>
      <c r="H117" s="69">
        <f t="shared" si="75"/>
        <v>0</v>
      </c>
      <c r="I117" s="66">
        <f t="shared" si="75"/>
        <v>0</v>
      </c>
      <c r="J117" s="66">
        <f t="shared" si="75"/>
        <v>0</v>
      </c>
      <c r="K117" s="71"/>
      <c r="L117" s="21"/>
      <c r="M117" s="2"/>
      <c r="N117" s="2"/>
      <c r="O117" s="2"/>
      <c r="P117" s="2"/>
      <c r="Q117" s="2"/>
      <c r="R117" s="2"/>
      <c r="S117" s="2"/>
    </row>
    <row r="118" spans="1:19" ht="30" x14ac:dyDescent="0.25">
      <c r="A118" s="63"/>
      <c r="B118" s="96"/>
      <c r="C118" s="68" t="s">
        <v>12</v>
      </c>
      <c r="D118" s="66">
        <f t="shared" si="74"/>
        <v>0</v>
      </c>
      <c r="E118" s="66">
        <v>0</v>
      </c>
      <c r="F118" s="66">
        <v>0</v>
      </c>
      <c r="G118" s="66">
        <v>0</v>
      </c>
      <c r="H118" s="69">
        <v>0</v>
      </c>
      <c r="I118" s="66">
        <v>0</v>
      </c>
      <c r="J118" s="66">
        <v>0</v>
      </c>
      <c r="K118" s="73"/>
      <c r="L118" s="21"/>
      <c r="M118" s="2"/>
      <c r="N118" s="2"/>
      <c r="O118" s="2"/>
      <c r="P118" s="2"/>
      <c r="Q118" s="2"/>
      <c r="R118" s="2"/>
      <c r="S118" s="2"/>
    </row>
    <row r="119" spans="1:19" ht="30" x14ac:dyDescent="0.25">
      <c r="A119" s="63"/>
      <c r="B119" s="96"/>
      <c r="C119" s="68" t="s">
        <v>13</v>
      </c>
      <c r="D119" s="66">
        <f t="shared" si="74"/>
        <v>0</v>
      </c>
      <c r="E119" s="66">
        <v>0</v>
      </c>
      <c r="F119" s="66">
        <v>0</v>
      </c>
      <c r="G119" s="66">
        <v>0</v>
      </c>
      <c r="H119" s="69">
        <v>0</v>
      </c>
      <c r="I119" s="66">
        <v>0</v>
      </c>
      <c r="J119" s="66">
        <v>0</v>
      </c>
      <c r="K119" s="73"/>
      <c r="L119" s="21"/>
      <c r="M119" s="2"/>
      <c r="N119" s="2"/>
      <c r="O119" s="2"/>
      <c r="P119" s="2"/>
      <c r="Q119" s="2"/>
      <c r="R119" s="2"/>
      <c r="S119" s="2"/>
    </row>
    <row r="120" spans="1:19" x14ac:dyDescent="0.25">
      <c r="A120" s="63"/>
      <c r="B120" s="96"/>
      <c r="C120" s="68" t="s">
        <v>15</v>
      </c>
      <c r="D120" s="66">
        <f t="shared" si="74"/>
        <v>2979.9</v>
      </c>
      <c r="E120" s="66">
        <v>0</v>
      </c>
      <c r="F120" s="66">
        <v>0</v>
      </c>
      <c r="G120" s="69">
        <v>2979.9</v>
      </c>
      <c r="H120" s="69">
        <v>0</v>
      </c>
      <c r="I120" s="66">
        <v>0</v>
      </c>
      <c r="J120" s="66">
        <v>0</v>
      </c>
      <c r="K120" s="73"/>
      <c r="L120" s="21"/>
      <c r="M120" s="2"/>
      <c r="N120" s="2"/>
      <c r="O120" s="2"/>
      <c r="P120" s="2"/>
      <c r="Q120" s="2"/>
      <c r="R120" s="2"/>
      <c r="S120" s="2"/>
    </row>
    <row r="121" spans="1:19" ht="30" x14ac:dyDescent="0.25">
      <c r="A121" s="63"/>
      <c r="B121" s="97"/>
      <c r="C121" s="68" t="s">
        <v>14</v>
      </c>
      <c r="D121" s="66">
        <f t="shared" si="74"/>
        <v>0</v>
      </c>
      <c r="E121" s="66">
        <v>0</v>
      </c>
      <c r="F121" s="66">
        <v>0</v>
      </c>
      <c r="G121" s="66">
        <v>0</v>
      </c>
      <c r="H121" s="69">
        <v>0</v>
      </c>
      <c r="I121" s="66">
        <v>0</v>
      </c>
      <c r="J121" s="66">
        <v>0</v>
      </c>
      <c r="K121" s="75"/>
      <c r="L121" s="21"/>
      <c r="M121" s="2"/>
      <c r="N121" s="2"/>
      <c r="O121" s="2"/>
      <c r="P121" s="2"/>
      <c r="Q121" s="2"/>
      <c r="R121" s="2"/>
      <c r="S121" s="2"/>
    </row>
    <row r="122" spans="1:19" ht="28.5" x14ac:dyDescent="0.25">
      <c r="A122" s="63" t="s">
        <v>84</v>
      </c>
      <c r="B122" s="95" t="s">
        <v>25</v>
      </c>
      <c r="C122" s="65" t="s">
        <v>11</v>
      </c>
      <c r="D122" s="66">
        <f>E122+F122+G122+H122+I122+J122</f>
        <v>200</v>
      </c>
      <c r="E122" s="66">
        <f t="shared" ref="E122:J122" si="76">E123+E124+E125+E126</f>
        <v>0</v>
      </c>
      <c r="F122" s="66">
        <f t="shared" si="76"/>
        <v>0</v>
      </c>
      <c r="G122" s="69">
        <f t="shared" si="76"/>
        <v>200</v>
      </c>
      <c r="H122" s="69">
        <f t="shared" si="76"/>
        <v>0</v>
      </c>
      <c r="I122" s="66">
        <f t="shared" si="76"/>
        <v>0</v>
      </c>
      <c r="J122" s="66">
        <f t="shared" si="76"/>
        <v>0</v>
      </c>
      <c r="K122" s="71"/>
      <c r="L122" s="21"/>
      <c r="M122" s="2"/>
      <c r="N122" s="2"/>
      <c r="O122" s="2"/>
      <c r="P122" s="2"/>
      <c r="Q122" s="2"/>
      <c r="R122" s="2"/>
      <c r="S122" s="2"/>
    </row>
    <row r="123" spans="1:19" ht="30" x14ac:dyDescent="0.25">
      <c r="A123" s="63"/>
      <c r="B123" s="96"/>
      <c r="C123" s="68" t="s">
        <v>12</v>
      </c>
      <c r="D123" s="66">
        <f t="shared" si="74"/>
        <v>0</v>
      </c>
      <c r="E123" s="66">
        <v>0</v>
      </c>
      <c r="F123" s="66">
        <v>0</v>
      </c>
      <c r="G123" s="66">
        <v>0</v>
      </c>
      <c r="H123" s="69">
        <v>0</v>
      </c>
      <c r="I123" s="66">
        <v>0</v>
      </c>
      <c r="J123" s="66">
        <v>0</v>
      </c>
      <c r="K123" s="73"/>
      <c r="L123" s="21"/>
      <c r="M123" s="2"/>
      <c r="N123" s="2"/>
      <c r="O123" s="2"/>
      <c r="P123" s="2"/>
      <c r="Q123" s="2"/>
      <c r="R123" s="2"/>
      <c r="S123" s="2"/>
    </row>
    <row r="124" spans="1:19" ht="30" x14ac:dyDescent="0.25">
      <c r="A124" s="63"/>
      <c r="B124" s="96"/>
      <c r="C124" s="68" t="s">
        <v>13</v>
      </c>
      <c r="D124" s="66">
        <f t="shared" si="74"/>
        <v>0</v>
      </c>
      <c r="E124" s="66">
        <v>0</v>
      </c>
      <c r="F124" s="66">
        <v>0</v>
      </c>
      <c r="G124" s="66">
        <v>0</v>
      </c>
      <c r="H124" s="69">
        <v>0</v>
      </c>
      <c r="I124" s="66">
        <v>0</v>
      </c>
      <c r="J124" s="66">
        <v>0</v>
      </c>
      <c r="K124" s="73"/>
      <c r="L124" s="21"/>
      <c r="M124" s="2"/>
      <c r="N124" s="2"/>
      <c r="O124" s="2"/>
      <c r="P124" s="2"/>
      <c r="Q124" s="2"/>
      <c r="R124" s="2"/>
      <c r="S124" s="2"/>
    </row>
    <row r="125" spans="1:19" x14ac:dyDescent="0.25">
      <c r="A125" s="63"/>
      <c r="B125" s="96"/>
      <c r="C125" s="68" t="s">
        <v>15</v>
      </c>
      <c r="D125" s="66">
        <f t="shared" si="74"/>
        <v>200</v>
      </c>
      <c r="E125" s="66">
        <v>0</v>
      </c>
      <c r="F125" s="66">
        <v>0</v>
      </c>
      <c r="G125" s="69">
        <v>200</v>
      </c>
      <c r="H125" s="69">
        <v>0</v>
      </c>
      <c r="I125" s="66">
        <v>0</v>
      </c>
      <c r="J125" s="66">
        <v>0</v>
      </c>
      <c r="K125" s="73"/>
      <c r="L125" s="21"/>
      <c r="M125" s="2"/>
      <c r="N125" s="2"/>
      <c r="O125" s="2"/>
      <c r="P125" s="2"/>
      <c r="Q125" s="2"/>
      <c r="R125" s="2"/>
      <c r="S125" s="2"/>
    </row>
    <row r="126" spans="1:19" ht="30" x14ac:dyDescent="0.25">
      <c r="A126" s="63"/>
      <c r="B126" s="97"/>
      <c r="C126" s="68" t="s">
        <v>14</v>
      </c>
      <c r="D126" s="66">
        <f t="shared" si="74"/>
        <v>0</v>
      </c>
      <c r="E126" s="66">
        <v>0</v>
      </c>
      <c r="F126" s="66">
        <v>0</v>
      </c>
      <c r="G126" s="66">
        <v>0</v>
      </c>
      <c r="H126" s="66">
        <v>0</v>
      </c>
      <c r="I126" s="66">
        <v>0</v>
      </c>
      <c r="J126" s="66">
        <v>0</v>
      </c>
      <c r="K126" s="75"/>
      <c r="L126" s="21"/>
      <c r="M126" s="2"/>
      <c r="N126" s="2"/>
      <c r="O126" s="2"/>
      <c r="P126" s="2"/>
      <c r="Q126" s="2"/>
      <c r="R126" s="2"/>
      <c r="S126" s="2"/>
    </row>
    <row r="127" spans="1:19" s="25" customFormat="1" ht="30" customHeight="1" x14ac:dyDescent="0.25">
      <c r="A127" s="98" t="s">
        <v>85</v>
      </c>
      <c r="B127" s="95" t="s">
        <v>25</v>
      </c>
      <c r="C127" s="65" t="s">
        <v>11</v>
      </c>
      <c r="D127" s="66">
        <f>E127+F127+G127+H127+I127+J127</f>
        <v>295.60000000000002</v>
      </c>
      <c r="E127" s="66">
        <f t="shared" ref="E127:J127" si="77">E128+E129+E130+E131</f>
        <v>0</v>
      </c>
      <c r="F127" s="66">
        <f t="shared" si="77"/>
        <v>0</v>
      </c>
      <c r="G127" s="69">
        <f t="shared" si="77"/>
        <v>295.60000000000002</v>
      </c>
      <c r="H127" s="69">
        <f t="shared" si="77"/>
        <v>0</v>
      </c>
      <c r="I127" s="66">
        <f t="shared" si="77"/>
        <v>0</v>
      </c>
      <c r="J127" s="66">
        <f t="shared" si="77"/>
        <v>0</v>
      </c>
      <c r="K127" s="99"/>
      <c r="L127" s="21"/>
      <c r="M127" s="2"/>
      <c r="N127" s="2"/>
      <c r="O127" s="2"/>
      <c r="P127" s="2"/>
      <c r="Q127" s="2"/>
      <c r="R127" s="2"/>
      <c r="S127" s="2"/>
    </row>
    <row r="128" spans="1:19" s="25" customFormat="1" ht="30" x14ac:dyDescent="0.25">
      <c r="A128" s="100"/>
      <c r="B128" s="96"/>
      <c r="C128" s="68" t="s">
        <v>12</v>
      </c>
      <c r="D128" s="66">
        <f t="shared" ref="D128:D131" si="78">E128+F128+G128+H128+I128+J128</f>
        <v>0</v>
      </c>
      <c r="E128" s="66">
        <v>0</v>
      </c>
      <c r="F128" s="66">
        <v>0</v>
      </c>
      <c r="G128" s="66">
        <v>0</v>
      </c>
      <c r="H128" s="69">
        <v>0</v>
      </c>
      <c r="I128" s="66">
        <v>0</v>
      </c>
      <c r="J128" s="66">
        <v>0</v>
      </c>
      <c r="K128" s="99"/>
      <c r="L128" s="21"/>
      <c r="M128" s="2"/>
      <c r="N128" s="2"/>
      <c r="O128" s="2"/>
      <c r="P128" s="2"/>
      <c r="Q128" s="2"/>
      <c r="R128" s="2"/>
      <c r="S128" s="2"/>
    </row>
    <row r="129" spans="1:19" s="25" customFormat="1" ht="30" x14ac:dyDescent="0.25">
      <c r="A129" s="100"/>
      <c r="B129" s="96"/>
      <c r="C129" s="68" t="s">
        <v>13</v>
      </c>
      <c r="D129" s="66">
        <f t="shared" si="78"/>
        <v>0</v>
      </c>
      <c r="E129" s="66">
        <v>0</v>
      </c>
      <c r="F129" s="66">
        <v>0</v>
      </c>
      <c r="G129" s="66">
        <v>0</v>
      </c>
      <c r="H129" s="69">
        <v>0</v>
      </c>
      <c r="I129" s="66">
        <v>0</v>
      </c>
      <c r="J129" s="66">
        <v>0</v>
      </c>
      <c r="K129" s="99"/>
      <c r="L129" s="21"/>
      <c r="M129" s="2"/>
      <c r="N129" s="2"/>
      <c r="O129" s="2"/>
      <c r="P129" s="2"/>
      <c r="Q129" s="2"/>
      <c r="R129" s="2"/>
      <c r="S129" s="2"/>
    </row>
    <row r="130" spans="1:19" s="25" customFormat="1" x14ac:dyDescent="0.25">
      <c r="A130" s="100"/>
      <c r="B130" s="96"/>
      <c r="C130" s="68" t="s">
        <v>15</v>
      </c>
      <c r="D130" s="66">
        <f t="shared" si="78"/>
        <v>295.60000000000002</v>
      </c>
      <c r="E130" s="66">
        <v>0</v>
      </c>
      <c r="F130" s="66">
        <v>0</v>
      </c>
      <c r="G130" s="69">
        <v>295.60000000000002</v>
      </c>
      <c r="H130" s="69">
        <v>0</v>
      </c>
      <c r="I130" s="66">
        <v>0</v>
      </c>
      <c r="J130" s="66">
        <v>0</v>
      </c>
      <c r="K130" s="99"/>
      <c r="L130" s="21"/>
      <c r="M130" s="2"/>
      <c r="N130" s="2"/>
      <c r="O130" s="2"/>
      <c r="P130" s="2"/>
      <c r="Q130" s="2"/>
      <c r="R130" s="2"/>
      <c r="S130" s="2"/>
    </row>
    <row r="131" spans="1:19" s="25" customFormat="1" ht="30" x14ac:dyDescent="0.25">
      <c r="A131" s="101"/>
      <c r="B131" s="97"/>
      <c r="C131" s="68" t="s">
        <v>14</v>
      </c>
      <c r="D131" s="66">
        <f t="shared" si="78"/>
        <v>0</v>
      </c>
      <c r="E131" s="66">
        <v>0</v>
      </c>
      <c r="F131" s="66">
        <v>0</v>
      </c>
      <c r="G131" s="66">
        <v>0</v>
      </c>
      <c r="H131" s="66">
        <v>0</v>
      </c>
      <c r="I131" s="66">
        <v>0</v>
      </c>
      <c r="J131" s="66">
        <v>0</v>
      </c>
      <c r="K131" s="99"/>
      <c r="L131" s="21"/>
      <c r="M131" s="2"/>
      <c r="N131" s="2"/>
      <c r="O131" s="2"/>
      <c r="P131" s="2"/>
      <c r="Q131" s="2"/>
      <c r="R131" s="2"/>
      <c r="S131" s="2"/>
    </row>
    <row r="132" spans="1:19" ht="30" x14ac:dyDescent="0.25">
      <c r="A132" s="78" t="s">
        <v>33</v>
      </c>
      <c r="B132" s="79"/>
      <c r="C132" s="68" t="s">
        <v>11</v>
      </c>
      <c r="D132" s="80">
        <f>E132+F132+G132+H132+I132+J132</f>
        <v>50530</v>
      </c>
      <c r="E132" s="80">
        <f>E133+E134+E135+E136</f>
        <v>7076.0999999999995</v>
      </c>
      <c r="F132" s="80">
        <f t="shared" ref="F132:J132" si="79">F133+F134+F135+F136</f>
        <v>17712</v>
      </c>
      <c r="G132" s="102">
        <f t="shared" si="79"/>
        <v>12127.7</v>
      </c>
      <c r="H132" s="80">
        <f t="shared" si="79"/>
        <v>8614.2000000000007</v>
      </c>
      <c r="I132" s="80">
        <f t="shared" si="79"/>
        <v>2500</v>
      </c>
      <c r="J132" s="80">
        <f t="shared" si="79"/>
        <v>2500</v>
      </c>
      <c r="K132" s="71"/>
      <c r="L132" s="21"/>
      <c r="M132" s="2"/>
      <c r="N132" s="2"/>
      <c r="O132" s="2"/>
      <c r="P132" s="2"/>
      <c r="Q132" s="2"/>
      <c r="R132" s="2"/>
      <c r="S132" s="2"/>
    </row>
    <row r="133" spans="1:19" ht="30" x14ac:dyDescent="0.25">
      <c r="A133" s="81"/>
      <c r="B133" s="82"/>
      <c r="C133" s="68" t="s">
        <v>12</v>
      </c>
      <c r="D133" s="66">
        <f t="shared" ref="D133:D136" si="80">E133+F133+G133+H133+I133+J133</f>
        <v>0</v>
      </c>
      <c r="E133" s="66">
        <f>E53+E58+E68+E63+E73+E88+E816+E78+E83+E93+E98+E103+E108+E113+E118+E123</f>
        <v>0</v>
      </c>
      <c r="F133" s="66">
        <f t="shared" ref="F133:J133" si="81">F53+F58+F68+F63+F73+F88+F816+F78+F83+F93+F98+F103+F108+F113+F118+F123</f>
        <v>0</v>
      </c>
      <c r="G133" s="66">
        <f t="shared" si="81"/>
        <v>0</v>
      </c>
      <c r="H133" s="66">
        <f t="shared" si="81"/>
        <v>0</v>
      </c>
      <c r="I133" s="66">
        <f t="shared" si="81"/>
        <v>0</v>
      </c>
      <c r="J133" s="66">
        <f t="shared" si="81"/>
        <v>0</v>
      </c>
      <c r="K133" s="73"/>
      <c r="L133" s="21"/>
      <c r="M133" s="2"/>
      <c r="N133" s="2"/>
      <c r="O133" s="2"/>
      <c r="P133" s="2"/>
      <c r="Q133" s="2"/>
      <c r="R133" s="2"/>
      <c r="S133" s="2"/>
    </row>
    <row r="134" spans="1:19" ht="30" x14ac:dyDescent="0.25">
      <c r="A134" s="81"/>
      <c r="B134" s="82"/>
      <c r="C134" s="68" t="s">
        <v>13</v>
      </c>
      <c r="D134" s="66">
        <f t="shared" si="80"/>
        <v>0</v>
      </c>
      <c r="E134" s="66">
        <f>E54+E59+E69+E64+E74+E89+E817+E79+E84+E94+E99+E104+E109+E114+E119+E124</f>
        <v>0</v>
      </c>
      <c r="F134" s="66">
        <f>F54+F59+F69+F64+F74+F89+F817+F79+F84+F94+F99+F104+F109+F114+F119+F124</f>
        <v>0</v>
      </c>
      <c r="G134" s="66">
        <f>G54+G59+G69+G64+G74+G89+G817+G79+G84+G94+G99+G104+G109+G114+G119+G124</f>
        <v>0</v>
      </c>
      <c r="H134" s="66">
        <f>H54+H59+H69+H64+H74+H89+H817+H79+H84+H94+H99+H104+H109+H114+H119+H124</f>
        <v>0</v>
      </c>
      <c r="I134" s="66">
        <f>I54+I59+I69+I64+I74+I89+I817+I79+I84+I94+I99+I104+I109+I114+I119+I124</f>
        <v>0</v>
      </c>
      <c r="J134" s="66">
        <f>J54+J59+J69+J64+J74+J89+J817+J79+J84+J94+J99+J104+J109+J114+J119+J124</f>
        <v>0</v>
      </c>
      <c r="K134" s="73"/>
      <c r="L134" s="21"/>
      <c r="M134" s="2"/>
      <c r="N134" s="2"/>
      <c r="O134" s="2"/>
      <c r="P134" s="2"/>
      <c r="Q134" s="2"/>
      <c r="R134" s="2"/>
      <c r="S134" s="2"/>
    </row>
    <row r="135" spans="1:19" x14ac:dyDescent="0.25">
      <c r="A135" s="81"/>
      <c r="B135" s="82"/>
      <c r="C135" s="68" t="s">
        <v>15</v>
      </c>
      <c r="D135" s="80">
        <f t="shared" si="80"/>
        <v>50530</v>
      </c>
      <c r="E135" s="66">
        <f>E55+E60+E70+E65+E75+E90+E818+E80+E85+E95+E100+E105+E110+E115+E120+E125</f>
        <v>7076.0999999999995</v>
      </c>
      <c r="F135" s="66">
        <f>F55+F60+F70+F65+F75+F90+F818+F80+F85+F95+F100+F105+F110+F115+F120+F125</f>
        <v>17712</v>
      </c>
      <c r="G135" s="66">
        <f>G55+G60+G70+G65+G75+G90+G818+G80+G85+G95+G100+G105+G110+G115+G120+G125+G130</f>
        <v>12127.7</v>
      </c>
      <c r="H135" s="66">
        <f t="shared" ref="H135:J136" si="82">H55+H60+H70+H65+H75+H90+H818+H80+H85+H95+H100+H105+H110+H115+H120+H125</f>
        <v>8614.2000000000007</v>
      </c>
      <c r="I135" s="66">
        <f t="shared" si="82"/>
        <v>2500</v>
      </c>
      <c r="J135" s="66">
        <f t="shared" si="82"/>
        <v>2500</v>
      </c>
      <c r="K135" s="73"/>
      <c r="L135" s="21"/>
      <c r="M135" s="2"/>
      <c r="N135" s="2"/>
      <c r="O135" s="2"/>
      <c r="P135" s="2"/>
      <c r="Q135" s="2"/>
      <c r="R135" s="2"/>
      <c r="S135" s="2"/>
    </row>
    <row r="136" spans="1:19" ht="30" x14ac:dyDescent="0.25">
      <c r="A136" s="83"/>
      <c r="B136" s="84"/>
      <c r="C136" s="68" t="s">
        <v>14</v>
      </c>
      <c r="D136" s="66">
        <f t="shared" si="80"/>
        <v>0</v>
      </c>
      <c r="E136" s="66">
        <f>E56+E61+E71+E66+E76+E91+E819+E81+E86+E96+E101+E106+E111+E116+E121+E126</f>
        <v>0</v>
      </c>
      <c r="F136" s="66">
        <f>F56+F61+F71+F66+F76+F91+F819+F81+F86+F96+F101+F106+F111+F116+F121+F126</f>
        <v>0</v>
      </c>
      <c r="G136" s="66">
        <f>G56+G61+G71+G66+G76+G91+G819+G81+G86+G96+G101+G106+G111+G116+G121+G126</f>
        <v>0</v>
      </c>
      <c r="H136" s="66">
        <f t="shared" si="82"/>
        <v>0</v>
      </c>
      <c r="I136" s="66">
        <f t="shared" si="82"/>
        <v>0</v>
      </c>
      <c r="J136" s="66">
        <f t="shared" si="82"/>
        <v>0</v>
      </c>
      <c r="K136" s="75"/>
      <c r="L136" s="21"/>
      <c r="M136" s="2"/>
      <c r="N136" s="2"/>
      <c r="O136" s="2"/>
      <c r="P136" s="2"/>
      <c r="Q136" s="2"/>
      <c r="R136" s="2"/>
      <c r="S136" s="2"/>
    </row>
    <row r="137" spans="1:19" ht="18" customHeight="1" x14ac:dyDescent="0.25">
      <c r="A137" s="103" t="s">
        <v>34</v>
      </c>
      <c r="B137" s="103"/>
      <c r="C137" s="68" t="s">
        <v>11</v>
      </c>
      <c r="D137" s="80">
        <f>SUM(E137:J137)</f>
        <v>56404.539199999999</v>
      </c>
      <c r="E137" s="80">
        <f>E140+E139+E138+E141</f>
        <v>7916.9</v>
      </c>
      <c r="F137" s="80">
        <f t="shared" ref="F137" si="83">F140+F139+F138+F141</f>
        <v>18974.3</v>
      </c>
      <c r="G137" s="102">
        <f>G140+G139+G138+G141</f>
        <v>14649.139200000001</v>
      </c>
      <c r="H137" s="80">
        <f>H140+H139+H138+H141</f>
        <v>9864.2000000000007</v>
      </c>
      <c r="I137" s="80">
        <f t="shared" ref="I137:J137" si="84">I140+I139+I138+I141</f>
        <v>2500</v>
      </c>
      <c r="J137" s="80">
        <f t="shared" si="84"/>
        <v>2500</v>
      </c>
      <c r="K137" s="67"/>
      <c r="L137" s="21"/>
      <c r="M137" s="2"/>
      <c r="N137" s="2"/>
      <c r="O137" s="2"/>
      <c r="P137" s="2"/>
      <c r="Q137" s="2"/>
      <c r="R137" s="2"/>
      <c r="S137" s="2"/>
    </row>
    <row r="138" spans="1:19" ht="30" x14ac:dyDescent="0.25">
      <c r="A138" s="103"/>
      <c r="B138" s="103"/>
      <c r="C138" s="68" t="s">
        <v>12</v>
      </c>
      <c r="D138" s="66">
        <f>SUM(E138:J138)</f>
        <v>0</v>
      </c>
      <c r="E138" s="66">
        <f t="shared" ref="E138:J141" si="85">E47+E133</f>
        <v>0</v>
      </c>
      <c r="F138" s="66">
        <f t="shared" si="85"/>
        <v>0</v>
      </c>
      <c r="G138" s="69">
        <f t="shared" si="85"/>
        <v>0</v>
      </c>
      <c r="H138" s="66">
        <f t="shared" si="85"/>
        <v>0</v>
      </c>
      <c r="I138" s="66">
        <f t="shared" si="85"/>
        <v>0</v>
      </c>
      <c r="J138" s="66">
        <f t="shared" si="85"/>
        <v>0</v>
      </c>
      <c r="K138" s="67"/>
      <c r="L138" s="21"/>
      <c r="M138" s="2"/>
      <c r="N138" s="2"/>
      <c r="O138" s="2"/>
      <c r="P138" s="2"/>
      <c r="Q138" s="2"/>
      <c r="R138" s="2"/>
      <c r="S138" s="2"/>
    </row>
    <row r="139" spans="1:19" ht="15" customHeight="1" x14ac:dyDescent="0.25">
      <c r="A139" s="103"/>
      <c r="B139" s="103"/>
      <c r="C139" s="68" t="s">
        <v>13</v>
      </c>
      <c r="D139" s="66">
        <f>SUM(E139:J139)</f>
        <v>1189</v>
      </c>
      <c r="E139" s="66">
        <f t="shared" si="85"/>
        <v>0</v>
      </c>
      <c r="F139" s="66">
        <f t="shared" si="85"/>
        <v>0</v>
      </c>
      <c r="G139" s="69">
        <f t="shared" si="85"/>
        <v>1189</v>
      </c>
      <c r="H139" s="66">
        <f t="shared" si="85"/>
        <v>0</v>
      </c>
      <c r="I139" s="66">
        <f t="shared" si="85"/>
        <v>0</v>
      </c>
      <c r="J139" s="66">
        <f t="shared" si="85"/>
        <v>0</v>
      </c>
      <c r="K139" s="67"/>
      <c r="L139" s="21"/>
      <c r="M139" s="2"/>
      <c r="N139" s="2"/>
      <c r="O139" s="2"/>
      <c r="P139" s="2"/>
      <c r="Q139" s="2"/>
      <c r="R139" s="2"/>
      <c r="S139" s="2"/>
    </row>
    <row r="140" spans="1:19" x14ac:dyDescent="0.25">
      <c r="A140" s="103"/>
      <c r="B140" s="103"/>
      <c r="C140" s="68" t="s">
        <v>15</v>
      </c>
      <c r="D140" s="80">
        <f>SUM(E140:J140)</f>
        <v>55215.539199999999</v>
      </c>
      <c r="E140" s="80">
        <f t="shared" si="85"/>
        <v>7916.9</v>
      </c>
      <c r="F140" s="80">
        <f t="shared" si="85"/>
        <v>18974.3</v>
      </c>
      <c r="G140" s="102">
        <f t="shared" si="85"/>
        <v>13460.139200000001</v>
      </c>
      <c r="H140" s="80">
        <f t="shared" si="85"/>
        <v>9864.2000000000007</v>
      </c>
      <c r="I140" s="80">
        <f t="shared" si="85"/>
        <v>2500</v>
      </c>
      <c r="J140" s="80">
        <f t="shared" si="85"/>
        <v>2500</v>
      </c>
      <c r="K140" s="67"/>
      <c r="L140" s="21"/>
      <c r="M140" s="2"/>
      <c r="N140" s="2"/>
      <c r="O140" s="2"/>
      <c r="P140" s="2"/>
      <c r="Q140" s="2"/>
      <c r="R140" s="2"/>
      <c r="S140" s="2"/>
    </row>
    <row r="141" spans="1:19" ht="30" x14ac:dyDescent="0.25">
      <c r="A141" s="103"/>
      <c r="B141" s="103"/>
      <c r="C141" s="68" t="s">
        <v>14</v>
      </c>
      <c r="D141" s="66">
        <f>SUM(E141:J141)</f>
        <v>0</v>
      </c>
      <c r="E141" s="66">
        <f t="shared" si="85"/>
        <v>0</v>
      </c>
      <c r="F141" s="66">
        <f t="shared" si="85"/>
        <v>0</v>
      </c>
      <c r="G141" s="69">
        <f t="shared" si="85"/>
        <v>0</v>
      </c>
      <c r="H141" s="66">
        <f t="shared" si="85"/>
        <v>0</v>
      </c>
      <c r="I141" s="66">
        <f t="shared" si="85"/>
        <v>0</v>
      </c>
      <c r="J141" s="66">
        <f t="shared" si="85"/>
        <v>0</v>
      </c>
      <c r="K141" s="67"/>
      <c r="L141" s="21"/>
      <c r="M141" s="2"/>
      <c r="N141" s="2"/>
      <c r="O141" s="2"/>
      <c r="P141" s="2"/>
      <c r="Q141" s="2"/>
      <c r="R141" s="2"/>
      <c r="S141" s="2"/>
    </row>
    <row r="148" spans="4:4" x14ac:dyDescent="0.25">
      <c r="D148" s="14" t="s">
        <v>28</v>
      </c>
    </row>
  </sheetData>
  <mergeCells count="91">
    <mergeCell ref="A107:A111"/>
    <mergeCell ref="B107:B111"/>
    <mergeCell ref="K107:K111"/>
    <mergeCell ref="K117:K121"/>
    <mergeCell ref="K122:K126"/>
    <mergeCell ref="A137:B141"/>
    <mergeCell ref="K137:K141"/>
    <mergeCell ref="A117:A121"/>
    <mergeCell ref="B117:B121"/>
    <mergeCell ref="A122:A126"/>
    <mergeCell ref="B122:B126"/>
    <mergeCell ref="A132:B136"/>
    <mergeCell ref="K132:K136"/>
    <mergeCell ref="B127:B131"/>
    <mergeCell ref="A127:A131"/>
    <mergeCell ref="A92:A96"/>
    <mergeCell ref="B92:B96"/>
    <mergeCell ref="K92:K96"/>
    <mergeCell ref="L107:L111"/>
    <mergeCell ref="A112:A116"/>
    <mergeCell ref="B112:B116"/>
    <mergeCell ref="K112:K116"/>
    <mergeCell ref="L112:L116"/>
    <mergeCell ref="A97:A101"/>
    <mergeCell ref="B97:B101"/>
    <mergeCell ref="K97:K101"/>
    <mergeCell ref="L97:L101"/>
    <mergeCell ref="A102:A106"/>
    <mergeCell ref="B102:B106"/>
    <mergeCell ref="K102:K106"/>
    <mergeCell ref="L102:L106"/>
    <mergeCell ref="A87:A91"/>
    <mergeCell ref="B87:B91"/>
    <mergeCell ref="K87:K91"/>
    <mergeCell ref="A77:A81"/>
    <mergeCell ref="B77:B81"/>
    <mergeCell ref="K77:K81"/>
    <mergeCell ref="L69:L71"/>
    <mergeCell ref="A72:A76"/>
    <mergeCell ref="B72:B76"/>
    <mergeCell ref="K72:K76"/>
    <mergeCell ref="A82:A86"/>
    <mergeCell ref="B82:B86"/>
    <mergeCell ref="K82:K86"/>
    <mergeCell ref="A46:B50"/>
    <mergeCell ref="K46:K50"/>
    <mergeCell ref="A51:K51"/>
    <mergeCell ref="A57:A61"/>
    <mergeCell ref="B57:B61"/>
    <mergeCell ref="K57:K61"/>
    <mergeCell ref="A52:A56"/>
    <mergeCell ref="B52:B56"/>
    <mergeCell ref="K52:K56"/>
    <mergeCell ref="A62:A66"/>
    <mergeCell ref="B62:B66"/>
    <mergeCell ref="K62:K66"/>
    <mergeCell ref="A67:A71"/>
    <mergeCell ref="B67:B71"/>
    <mergeCell ref="K67:K71"/>
    <mergeCell ref="A26:A30"/>
    <mergeCell ref="B26:B30"/>
    <mergeCell ref="K26:K30"/>
    <mergeCell ref="A31:A35"/>
    <mergeCell ref="B31:B35"/>
    <mergeCell ref="K31:K35"/>
    <mergeCell ref="A36:A40"/>
    <mergeCell ref="B36:B40"/>
    <mergeCell ref="K36:K40"/>
    <mergeCell ref="A41:A45"/>
    <mergeCell ref="B41:B45"/>
    <mergeCell ref="K41:K45"/>
    <mergeCell ref="A5:K5"/>
    <mergeCell ref="A6:A10"/>
    <mergeCell ref="B6:B10"/>
    <mergeCell ref="K6:K10"/>
    <mergeCell ref="A11:A15"/>
    <mergeCell ref="B11:B15"/>
    <mergeCell ref="K11:K15"/>
    <mergeCell ref="A16:A20"/>
    <mergeCell ref="B16:B20"/>
    <mergeCell ref="K16:K20"/>
    <mergeCell ref="A21:A25"/>
    <mergeCell ref="B21:B25"/>
    <mergeCell ref="K21:K25"/>
    <mergeCell ref="H1:K1"/>
    <mergeCell ref="A2:K2"/>
    <mergeCell ref="A3:A4"/>
    <mergeCell ref="B3:B4"/>
    <mergeCell ref="C3:C4"/>
    <mergeCell ref="D3:J3"/>
    <mergeCell ref="K3:K4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fitToWidth="2" fitToHeight="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Целевые показатели</vt:lpstr>
      <vt:lpstr>Перечень мероприятий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2024-11-19T06:35:43Z</dcterms:modified>
</cp:coreProperties>
</file>