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630" yWindow="615" windowWidth="27495" windowHeight="13230" tabRatio="709"/>
  </bookViews>
  <sheets>
    <sheet name="Целевые показатели" sheetId="5" r:id="rId1"/>
    <sheet name="Перечень мероприятий" sheetId="2" r:id="rId2"/>
  </sheets>
  <definedNames>
    <definedName name="_xlnm.Print_Area" localSheetId="1">'Перечень мероприятий'!$A$1:$K$159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2" i="2" l="1"/>
  <c r="G131" i="2"/>
  <c r="D128" i="2"/>
  <c r="D127" i="2"/>
  <c r="D126" i="2"/>
  <c r="D125" i="2"/>
  <c r="J124" i="2"/>
  <c r="I124" i="2"/>
  <c r="H124" i="2"/>
  <c r="G124" i="2"/>
  <c r="F124" i="2"/>
  <c r="E124" i="2"/>
  <c r="D124" i="2"/>
  <c r="F119" i="2" l="1"/>
  <c r="F114" i="2"/>
  <c r="G114" i="2"/>
  <c r="H114" i="2"/>
  <c r="I114" i="2"/>
  <c r="J114" i="2"/>
  <c r="E114" i="2"/>
  <c r="F109" i="2"/>
  <c r="G109" i="2"/>
  <c r="H109" i="2"/>
  <c r="I109" i="2"/>
  <c r="J109" i="2"/>
  <c r="E109" i="2"/>
  <c r="F99" i="2"/>
  <c r="G99" i="2"/>
  <c r="H99" i="2"/>
  <c r="I99" i="2"/>
  <c r="J99" i="2"/>
  <c r="E99" i="2"/>
  <c r="F89" i="2"/>
  <c r="G89" i="2"/>
  <c r="H89" i="2"/>
  <c r="I89" i="2"/>
  <c r="J89" i="2"/>
  <c r="F84" i="2"/>
  <c r="H84" i="2"/>
  <c r="I84" i="2"/>
  <c r="J84" i="2"/>
  <c r="E89" i="2"/>
  <c r="E84" i="2"/>
  <c r="F79" i="2"/>
  <c r="G79" i="2"/>
  <c r="H79" i="2"/>
  <c r="I79" i="2"/>
  <c r="J79" i="2"/>
  <c r="E79" i="2"/>
  <c r="F74" i="2"/>
  <c r="G74" i="2"/>
  <c r="H74" i="2"/>
  <c r="I74" i="2"/>
  <c r="J74" i="2"/>
  <c r="E74" i="2"/>
  <c r="F69" i="2"/>
  <c r="G69" i="2"/>
  <c r="H69" i="2"/>
  <c r="I69" i="2"/>
  <c r="J69" i="2"/>
  <c r="E69" i="2"/>
  <c r="F64" i="2"/>
  <c r="G64" i="2"/>
  <c r="H64" i="2"/>
  <c r="I64" i="2"/>
  <c r="J64" i="2"/>
  <c r="E64" i="2"/>
  <c r="F53" i="2"/>
  <c r="G53" i="2"/>
  <c r="H53" i="2"/>
  <c r="I53" i="2"/>
  <c r="J53" i="2"/>
  <c r="J48" i="2"/>
  <c r="F48" i="2"/>
  <c r="G48" i="2"/>
  <c r="H48" i="2"/>
  <c r="I48" i="2"/>
  <c r="E48" i="2"/>
  <c r="F43" i="2"/>
  <c r="G43" i="2"/>
  <c r="H43" i="2"/>
  <c r="I43" i="2"/>
  <c r="J43" i="2"/>
  <c r="E43" i="2"/>
  <c r="F38" i="2"/>
  <c r="G38" i="2"/>
  <c r="F33" i="2"/>
  <c r="G33" i="2"/>
  <c r="H33" i="2"/>
  <c r="I33" i="2"/>
  <c r="J33" i="2"/>
  <c r="E33" i="2"/>
  <c r="F28" i="2"/>
  <c r="G28" i="2"/>
  <c r="H28" i="2"/>
  <c r="I28" i="2"/>
  <c r="J28" i="2"/>
  <c r="E28" i="2"/>
  <c r="F23" i="2"/>
  <c r="G23" i="2"/>
  <c r="H23" i="2"/>
  <c r="I23" i="2"/>
  <c r="J23" i="2"/>
  <c r="E23" i="2"/>
  <c r="F18" i="2"/>
  <c r="G18" i="2"/>
  <c r="H18" i="2"/>
  <c r="I18" i="2"/>
  <c r="J18" i="2"/>
  <c r="E18" i="2"/>
  <c r="F151" i="2"/>
  <c r="G151" i="2"/>
  <c r="H151" i="2"/>
  <c r="I151" i="2"/>
  <c r="J151" i="2"/>
  <c r="F152" i="2"/>
  <c r="G152" i="2"/>
  <c r="H152" i="2"/>
  <c r="I152" i="2"/>
  <c r="J152" i="2"/>
  <c r="F153" i="2"/>
  <c r="H153" i="2"/>
  <c r="I153" i="2"/>
  <c r="J153" i="2"/>
  <c r="F154" i="2"/>
  <c r="G154" i="2"/>
  <c r="H154" i="2"/>
  <c r="I154" i="2"/>
  <c r="J154" i="2"/>
  <c r="E152" i="2"/>
  <c r="E153" i="2"/>
  <c r="E154" i="2"/>
  <c r="E151" i="2"/>
  <c r="F145" i="2"/>
  <c r="H145" i="2"/>
  <c r="J145" i="2"/>
  <c r="E145" i="2"/>
  <c r="D144" i="2"/>
  <c r="F140" i="2"/>
  <c r="H140" i="2"/>
  <c r="I140" i="2"/>
  <c r="J140" i="2"/>
  <c r="E140" i="2"/>
  <c r="D139" i="2"/>
  <c r="F135" i="2"/>
  <c r="G135" i="2"/>
  <c r="H135" i="2"/>
  <c r="I135" i="2"/>
  <c r="J135" i="2"/>
  <c r="E135" i="2"/>
  <c r="F130" i="2"/>
  <c r="G130" i="2"/>
  <c r="H130" i="2"/>
  <c r="I130" i="2"/>
  <c r="J130" i="2"/>
  <c r="F131" i="2"/>
  <c r="H131" i="2"/>
  <c r="I131" i="2"/>
  <c r="J131" i="2"/>
  <c r="F132" i="2"/>
  <c r="H132" i="2"/>
  <c r="I132" i="2"/>
  <c r="J132" i="2"/>
  <c r="F133" i="2"/>
  <c r="G133" i="2"/>
  <c r="H133" i="2"/>
  <c r="I133" i="2"/>
  <c r="J133" i="2"/>
  <c r="E131" i="2"/>
  <c r="E133" i="2"/>
  <c r="D105" i="2"/>
  <c r="F104" i="2"/>
  <c r="G104" i="2"/>
  <c r="H104" i="2"/>
  <c r="I104" i="2"/>
  <c r="J104" i="2"/>
  <c r="E104" i="2"/>
  <c r="F94" i="2"/>
  <c r="G94" i="2"/>
  <c r="H94" i="2"/>
  <c r="I94" i="2"/>
  <c r="J94" i="2"/>
  <c r="E97" i="2"/>
  <c r="E94" i="2" s="1"/>
  <c r="D93" i="2"/>
  <c r="D90" i="2"/>
  <c r="E130" i="2"/>
  <c r="D130" i="2" s="1"/>
  <c r="F59" i="2"/>
  <c r="G59" i="2"/>
  <c r="H59" i="2"/>
  <c r="I59" i="2"/>
  <c r="J59" i="2"/>
  <c r="F60" i="2"/>
  <c r="G60" i="2"/>
  <c r="H60" i="2"/>
  <c r="I60" i="2"/>
  <c r="J60" i="2"/>
  <c r="F61" i="2"/>
  <c r="G61" i="2"/>
  <c r="H61" i="2"/>
  <c r="I61" i="2"/>
  <c r="J61" i="2"/>
  <c r="F62" i="2"/>
  <c r="G62" i="2"/>
  <c r="H62" i="2"/>
  <c r="I62" i="2"/>
  <c r="J62" i="2"/>
  <c r="E60" i="2"/>
  <c r="E61" i="2"/>
  <c r="E62" i="2"/>
  <c r="E59" i="2"/>
  <c r="E53" i="2"/>
  <c r="E38" i="2"/>
  <c r="E13" i="2"/>
  <c r="D10" i="2"/>
  <c r="D11" i="2"/>
  <c r="D12" i="2"/>
  <c r="D9" i="2"/>
  <c r="F7" i="2"/>
  <c r="G7" i="2"/>
  <c r="H7" i="2"/>
  <c r="I7" i="2"/>
  <c r="J7" i="2"/>
  <c r="G153" i="2"/>
  <c r="J58" i="2" l="1"/>
  <c r="D7" i="2"/>
  <c r="D94" i="2"/>
  <c r="D135" i="2"/>
  <c r="F129" i="2"/>
  <c r="D62" i="2"/>
  <c r="G129" i="2"/>
  <c r="D104" i="2"/>
  <c r="D89" i="2"/>
  <c r="E132" i="2"/>
  <c r="E129" i="2" s="1"/>
  <c r="E58" i="2"/>
  <c r="G140" i="2"/>
  <c r="D140" i="2" s="1"/>
  <c r="D145" i="2"/>
  <c r="D123" i="2"/>
  <c r="D121" i="2"/>
  <c r="D120" i="2"/>
  <c r="E119" i="2"/>
  <c r="D53" i="2" l="1"/>
  <c r="D57" i="2"/>
  <c r="D54" i="2"/>
  <c r="D55" i="2"/>
  <c r="D56" i="2"/>
  <c r="D44" i="2"/>
  <c r="D45" i="2"/>
  <c r="D46" i="2"/>
  <c r="D47" i="2"/>
  <c r="D146" i="2"/>
  <c r="D147" i="2"/>
  <c r="D148" i="2"/>
  <c r="D149" i="2"/>
  <c r="D43" i="2" l="1"/>
  <c r="D22" i="2" l="1"/>
  <c r="D21" i="2"/>
  <c r="D20" i="2"/>
  <c r="D19" i="2"/>
  <c r="D18" i="2" l="1"/>
  <c r="D91" i="2"/>
  <c r="D92" i="2"/>
  <c r="D50" i="2"/>
  <c r="D51" i="2"/>
  <c r="D52" i="2"/>
  <c r="D49" i="2"/>
  <c r="D35" i="2"/>
  <c r="D36" i="2"/>
  <c r="D37" i="2"/>
  <c r="D34" i="2"/>
  <c r="D48" i="2" l="1"/>
  <c r="D33" i="2" l="1"/>
  <c r="D159" i="2" l="1"/>
  <c r="D141" i="2"/>
  <c r="D142" i="2"/>
  <c r="D143" i="2"/>
  <c r="D136" i="2"/>
  <c r="D137" i="2"/>
  <c r="D138" i="2"/>
  <c r="D115" i="2"/>
  <c r="D116" i="2"/>
  <c r="D117" i="2"/>
  <c r="D118" i="2"/>
  <c r="D110" i="2"/>
  <c r="D111" i="2"/>
  <c r="D112" i="2"/>
  <c r="D113" i="2"/>
  <c r="D106" i="2"/>
  <c r="D107" i="2"/>
  <c r="D108" i="2"/>
  <c r="D100" i="2"/>
  <c r="D101" i="2"/>
  <c r="D102" i="2"/>
  <c r="D103" i="2"/>
  <c r="D95" i="2"/>
  <c r="D96" i="2"/>
  <c r="D97" i="2"/>
  <c r="D98" i="2"/>
  <c r="D85" i="2"/>
  <c r="D86" i="2"/>
  <c r="D87" i="2"/>
  <c r="D88" i="2"/>
  <c r="D80" i="2"/>
  <c r="D81" i="2"/>
  <c r="D82" i="2"/>
  <c r="D83" i="2"/>
  <c r="D75" i="2"/>
  <c r="D76" i="2"/>
  <c r="D77" i="2"/>
  <c r="D78" i="2"/>
  <c r="D70" i="2"/>
  <c r="D71" i="2"/>
  <c r="D72" i="2"/>
  <c r="D73" i="2"/>
  <c r="D67" i="2"/>
  <c r="D68" i="2"/>
  <c r="D39" i="2"/>
  <c r="D40" i="2"/>
  <c r="D41" i="2"/>
  <c r="D42" i="2"/>
  <c r="D29" i="2"/>
  <c r="D30" i="2"/>
  <c r="D31" i="2"/>
  <c r="D32" i="2"/>
  <c r="F13" i="2"/>
  <c r="H13" i="2"/>
  <c r="D24" i="2"/>
  <c r="D25" i="2"/>
  <c r="D26" i="2"/>
  <c r="D27" i="2"/>
  <c r="D14" i="2"/>
  <c r="D15" i="2"/>
  <c r="D16" i="2"/>
  <c r="D17" i="2"/>
  <c r="I158" i="2" l="1"/>
  <c r="I157" i="2"/>
  <c r="J158" i="2"/>
  <c r="F156" i="2"/>
  <c r="J156" i="2"/>
  <c r="H156" i="2"/>
  <c r="E157" i="2"/>
  <c r="D133" i="2"/>
  <c r="I129" i="2"/>
  <c r="E150" i="2"/>
  <c r="D154" i="2"/>
  <c r="G150" i="2"/>
  <c r="I156" i="2"/>
  <c r="G156" i="2"/>
  <c r="J157" i="2"/>
  <c r="H157" i="2"/>
  <c r="F157" i="2"/>
  <c r="F58" i="2"/>
  <c r="D60" i="2"/>
  <c r="D69" i="2"/>
  <c r="D84" i="2"/>
  <c r="D109" i="2"/>
  <c r="D131" i="2"/>
  <c r="I150" i="2"/>
  <c r="D61" i="2"/>
  <c r="D152" i="2"/>
  <c r="G157" i="2"/>
  <c r="D114" i="2"/>
  <c r="J129" i="2"/>
  <c r="E156" i="2"/>
  <c r="D28" i="2"/>
  <c r="D59" i="2"/>
  <c r="E158" i="2"/>
  <c r="D153" i="2"/>
  <c r="H58" i="2"/>
  <c r="H158" i="2"/>
  <c r="G158" i="2"/>
  <c r="F158" i="2"/>
  <c r="H129" i="2"/>
  <c r="J150" i="2"/>
  <c r="H150" i="2"/>
  <c r="F150" i="2"/>
  <c r="D151" i="2"/>
  <c r="D132" i="2"/>
  <c r="D99" i="2"/>
  <c r="D79" i="2"/>
  <c r="D74" i="2"/>
  <c r="D66" i="2"/>
  <c r="I58" i="2"/>
  <c r="G58" i="2"/>
  <c r="D23" i="2"/>
  <c r="D13" i="2"/>
  <c r="D58" i="2" l="1"/>
  <c r="D129" i="2"/>
  <c r="I155" i="2"/>
  <c r="J155" i="2"/>
  <c r="H155" i="2"/>
  <c r="D156" i="2"/>
  <c r="F155" i="2"/>
  <c r="E155" i="2"/>
  <c r="D157" i="2"/>
  <c r="G155" i="2"/>
  <c r="D158" i="2"/>
  <c r="D150" i="2"/>
  <c r="D155" i="2" l="1"/>
  <c r="D38" i="2"/>
  <c r="D64" i="2"/>
  <c r="D65" i="2"/>
</calcChain>
</file>

<file path=xl/sharedStrings.xml><?xml version="1.0" encoding="utf-8"?>
<sst xmlns="http://schemas.openxmlformats.org/spreadsheetml/2006/main" count="314" uniqueCount="119">
  <si>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</si>
  <si>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</si>
  <si>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</si>
  <si>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</si>
  <si>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</si>
  <si>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 xml:space="preserve"> </t>
  </si>
  <si>
    <t>Итого по подпрограмме № 2</t>
  </si>
  <si>
    <t>2022 год</t>
  </si>
  <si>
    <t>2023 год</t>
  </si>
  <si>
    <t>2024 год</t>
  </si>
  <si>
    <t xml:space="preserve">Повышение эффективности работы органа повседневного управления сил и средств муниципального звена РСЧС
</t>
  </si>
  <si>
    <t xml:space="preserve">Обеспечение первичных мер пожарной безопасности </t>
  </si>
  <si>
    <t>ПЕРЕЧЕНЬ
мероприятий муниципальной программы Вилегодского муниципального округа Архангельской области
«Защита населения и территории Вилегодского муниципального округа от чрезвычайных ситуаций, обеспечение пожарной безопасности и безопасности людей на водных объектах»</t>
  </si>
  <si>
    <t>2025 год</t>
  </si>
  <si>
    <t>2026 год</t>
  </si>
  <si>
    <t>Подпрограмма № 2 «Пожарная безопасность в Вилегодском муниципальном округе»</t>
  </si>
  <si>
    <t>Подпрограмма № 3 «Обеспечение безопасности и охраны жизни людей на водных объектах в Вилегодском муниципальном округе»</t>
  </si>
  <si>
    <t>ПРИЛОЖЕНИЕ № 2
к муниципальной программе Вилегодского муниципального округа  Архангельской области «Защита населения и территории Вилегодского муниципального округа  от чрезвычайных ситуаций, обеспечение пожарной безопасности и безопасности людей на водных объектах»</t>
  </si>
  <si>
    <t>Наименование
мероприятия</t>
  </si>
  <si>
    <t>Ответственный
исполнитель,
соисполнители</t>
  </si>
  <si>
    <t>Источник
финансирования</t>
  </si>
  <si>
    <t>Объемы финансирования (тыс. руб.)</t>
  </si>
  <si>
    <t>Ожидаемые конечные результаты реализации мероприятий</t>
  </si>
  <si>
    <t>Всего по подпрограмме № 1</t>
  </si>
  <si>
    <t>Всего по подпрограмме № 3</t>
  </si>
  <si>
    <t>Итого по муниципальной программе</t>
  </si>
  <si>
    <t>Итого, в том числе</t>
  </si>
  <si>
    <t>Никольский территориальный отдел</t>
  </si>
  <si>
    <t xml:space="preserve">Вилегодский территориальный отдел </t>
  </si>
  <si>
    <t>Павловский территориальный отдел</t>
  </si>
  <si>
    <t>Селянский территориальный отдел</t>
  </si>
  <si>
    <t>Подпрограмма № 1 «Снижение рисков и смягчение последствий чрезвычайных ситуаций природного и техногенного характера на территории Вилегодского муниципального округа»</t>
  </si>
  <si>
    <t xml:space="preserve">ПРИЛОЖЕНИЕ № 1
к муниципальной программе Вилегодского муниципального округа Архангельской области «Защита населения и территории Вилегодского муниципального округа от чрезвычайных ситуаций, обеспечение пожарной безопасности и безопасности людей на водных объектах» </t>
  </si>
  <si>
    <t>Наименование целевого  показателя</t>
  </si>
  <si>
    <t>Еденица измерения</t>
  </si>
  <si>
    <t>Значения целевых показателей</t>
  </si>
  <si>
    <t>Подпрограмма № 1 «Снижение рисков и смягчение последствий чрезвычайных ситуаций природного и техногенного характера»</t>
  </si>
  <si>
    <t>1. Количество чрезвычайных ситуаций</t>
  </si>
  <si>
    <t>ед.</t>
  </si>
  <si>
    <t>3. Количество пожаров</t>
  </si>
  <si>
    <t>4. Размер прямого материального ущерба от пожара</t>
  </si>
  <si>
    <t>тыс. руб.</t>
  </si>
  <si>
    <t>5. Количество погибших при пожаре</t>
  </si>
  <si>
    <t>чел.</t>
  </si>
  <si>
    <t>Подпрограмма № 3 «Обеспечение безопасности и охраны жизни людей на водных объектах»</t>
  </si>
  <si>
    <t>6. Происшествия на водных объектах</t>
  </si>
  <si>
    <t>7. Количество погибших на водных объектах</t>
  </si>
  <si>
    <t>Порядок расчета и источники информации о значениях целевых показателей муниципальной программы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</si>
  <si>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</si>
  <si>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</si>
  <si>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</si>
  <si>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Фактическое количество чрезвычайных ситуаций, происшедших на территории Вилегодского муниципального округа</t>
  </si>
  <si>
    <t>Фактическое количество пожаров, происшедших на территории Вилегодского муниципального округа</t>
  </si>
  <si>
    <t>Фактическое количество происшествий на водных объектах</t>
  </si>
  <si>
    <t>ПЕРЕЧЕНЬ
целевых показателей  муниципальной программы Вилегодского муниципального округа Архангельской области «Защита населения и территории Вилегодского муниципального округа от чрезвычайных ситуаций, обеспечение пожарной безопасности и безопасности людей на водных объектах»</t>
  </si>
  <si>
    <t>Исполнение обязательств в рамках мероприятий</t>
  </si>
  <si>
    <t>2.1. Содержание добровольной пожарной охраны в п. Кивер, с. Никольск, с. Шалимово</t>
  </si>
  <si>
    <t>2.3. Содержание добровольной пожарной охраны в п. Широкий Прилук</t>
  </si>
  <si>
    <t>2027 год</t>
  </si>
  <si>
    <t xml:space="preserve">2.2. Содержание источников наружного противопожарного водоснабжения в границах ответсвенности Никольского территориального отдела </t>
  </si>
  <si>
    <t>2.4. Содержание источников наружного противопожарного водоснабжения в границах ответственности Вилегодского территориального отдела</t>
  </si>
  <si>
    <t>2.5. Содержание добровольной пожарной охраны в с. Слобода</t>
  </si>
  <si>
    <t>2.6. Содержание источников наружного противопожарного водоснабжения в границах ответсвенности Павловского территориального отдела</t>
  </si>
  <si>
    <t xml:space="preserve">     Павловский территориальный отдел</t>
  </si>
  <si>
    <t>2.7. Содержание источников наружного противопожарного водоснабжения в границах ответсвенности Селянского территориального отдела</t>
  </si>
  <si>
    <t xml:space="preserve">2.8.   Содержание источников наружного противопожарного водоснабжения в границах ответсвенности ранее принадлежавших Ильинскому сельскому поселению Вилегодского района Архангельской области                                         </t>
  </si>
  <si>
    <t xml:space="preserve">2.10.  Приобретение автономных дымовых пожарных извещателей для многодетных семей, семей, состоящих на учете в органах опеки и находящихся в трудной жизненной ситуации </t>
  </si>
  <si>
    <t xml:space="preserve">2.11. Консервация зданий (ограничение доступа) </t>
  </si>
  <si>
    <t>2.9.   Оборудование  и ремонт источников наружного противопожарного водоснабжения (участие в программе по софинансированию с ПАО)</t>
  </si>
  <si>
    <t xml:space="preserve">1.1. Предупреждение и ликвидация
чрезвычайных ситуаций природного и техногенного характера </t>
  </si>
  <si>
    <t xml:space="preserve">Защита населения от чрезвычайных ситуаций природного и техногенного характера, ликвидация и минимизация  последствий ЧС
</t>
  </si>
  <si>
    <t>1.2.  Предупреждение и ликидации чрезвычайных ситуаций природного и техногенного характера в границах ответсвенности территориальных отделов</t>
  </si>
  <si>
    <t xml:space="preserve">Защита населения от чрезвычайных ситуаций природного и техногенного характера, ликвидация и минимизация последствий ЧС </t>
  </si>
  <si>
    <t xml:space="preserve">1.3. Исполнение решений суда, возмещение затрат </t>
  </si>
  <si>
    <t xml:space="preserve">1.4.   Организация первоочередного жизнеобеспечения населения в рамках осложнения эпидемиологической обстановки                     </t>
  </si>
  <si>
    <t>Обеспечение санитарно-эпидемиологического благополучия населения</t>
  </si>
  <si>
    <t>Обеспечение мобилизованных граждан предметами первой необходимости и сухпайком</t>
  </si>
  <si>
    <t>1.7. Техническая защита информации мобилизационного подразделения</t>
  </si>
  <si>
    <t>Защиты информации при проведении мобилзационной подготовки</t>
  </si>
  <si>
    <t>1.6. Обеспечение граждан подлежащих мобилизации</t>
  </si>
  <si>
    <t>1.8. Оказание содействия в работе пункту отбора на военную службу по контракту</t>
  </si>
  <si>
    <t>1.9. Оборудование выделенного помещения для проведения суженных заседаний</t>
  </si>
  <si>
    <t xml:space="preserve">Защита сведений, составляющих государственную тайну </t>
  </si>
  <si>
    <t>1.10. Приобретение и распространение информационно-пропагандистских материалов</t>
  </si>
  <si>
    <t>Реализация превентивных мер по обеспечению безопасности населения</t>
  </si>
  <si>
    <t xml:space="preserve">    Никольский территориальный отдел</t>
  </si>
  <si>
    <t>Поддержание в постоянной готовности сил и средств пожаротушения, оперативное реагирование при возникновении пожара до прибытия основных сил ПЧ 28, осуществение профилактической работы с населением по соблюдению мер пожарной безопасности</t>
  </si>
  <si>
    <t xml:space="preserve">Отдел по делам ГО, ЧС и мобилизационной работе Управления 
по организационной работе, делам ГО и ЧС Администрации Вилегодского муниципального округа  </t>
  </si>
  <si>
    <t>Обеспечние первичных мер пожарной безопасности</t>
  </si>
  <si>
    <t>Обеспечение первичных мер пожарной безопасности, предупреждение ЧС техногенного характера</t>
  </si>
  <si>
    <t xml:space="preserve">Реализация превентивных мер по обеспечению безопасности населения </t>
  </si>
  <si>
    <t>Обеспечение безопасности населения</t>
  </si>
  <si>
    <t>3.1.  Содержание мест массового отдыха населения у воды (пляжей) в летний период года в границах ответственности ранее принадлежавших Ильинскому сельскому поселению Вилегодского района Архангельской области</t>
  </si>
  <si>
    <t>3.2.  Содержание мест массового отдыха населения у воды с. Никольск, с. Павловск, с.Вилегодск, п. Сорово</t>
  </si>
  <si>
    <t xml:space="preserve">3.3. Приобретение и распространение информационно-пропагандистских материалов
</t>
  </si>
  <si>
    <t xml:space="preserve">Обеспечение функционирования пункта отбора на военную службу по контракту </t>
  </si>
  <si>
    <t>Фактическое количество лиц, погибших при пожаре</t>
  </si>
  <si>
    <t>Фактическое количество лиц, погибших на водных объектах</t>
  </si>
  <si>
    <t>ОНДиПР по г. Коряжме, Вилегодскому и Ленскому районам УНДиПР ГУ МЧС России по Архангельской области</t>
  </si>
  <si>
    <t>Сумма фактически причиненного материального ущерба</t>
  </si>
  <si>
    <t>2. Доля обученного населения по профилактике пожарной безопасности</t>
  </si>
  <si>
    <t>%</t>
  </si>
  <si>
    <t xml:space="preserve">Численность населения прошедшего обучение по профилактике пожарной безопасности/численность населения на 01 января текущего года*100% </t>
  </si>
  <si>
    <t xml:space="preserve">           </t>
  </si>
  <si>
    <t xml:space="preserve">1.5.    Усовершенствование материально-технической базы ЕДДС согласно: "ГОСТ Р 22.7.01-2021. Национальный стандарт Российской Федерации. Безопасность в чрезвычайных ситуациях. Единая дежурно-диспетчерская служба. Основные положения"
(утв. и введен в действие Приказом Росстандарта от 27.01.2021 N 25-ст); Положения о единой дежурно-диспетчерской службе Администрации Вилегодского муницпального округа, утвержденного распоряжением Администрации Вилегодского муниципального округа Архангельской области от 01.02.2021 № 6/3-р (в редакции от 19.12.2022 № 612-р, от 28.10.2024 № 388-р) "Об утверждении Положения о единой дежурно-диспетчерской службе Администрации Вилегодского муницпального округа"
</t>
  </si>
  <si>
    <t>Отдел по делам ГО и ЧС Управления по организационной работе, делам ГО и ЧС Администрации Вилегодского муниципального округа</t>
  </si>
  <si>
    <t>Отдел по делам ГО и ЧС Управления по организационной работе, делам ГО и ЧС, территорильные органы Администрации Вилегодского муниципального округа</t>
  </si>
  <si>
    <t>Отдел по делам ГО и ЧС Управления по организационной работе, делам ГО и ЧС Администрации Вилегодского муниципального округа, Коряжемский инспекторский участок Центра ГИМС ГУ МЧС России по Архангельской области</t>
  </si>
  <si>
    <t xml:space="preserve">Отдел по делам ГО и ЧС Управления 
по организационной работе, делам ГО и ЧС Администрации Вилегодского муниципального округа  </t>
  </si>
  <si>
    <t xml:space="preserve"> Отдел по делам ГО и ЧС Управления 
по организационной работе, делам ГО и ЧС, территориальные органы Администрации Вилегодского муниципального округа    </t>
  </si>
  <si>
    <t xml:space="preserve">Отдел по делам ГО и ЧС Управления 
по организационной работе, делам ГО и ЧС, территориальные органы Администрации Вилегодского муниципального округа  </t>
  </si>
  <si>
    <t xml:space="preserve">Отдел по делам ГО и ЧС Управления 
по организационной работе, делам ГО и ЧСАдминистрации Вилегодского муниципального округа  </t>
  </si>
  <si>
    <t>Отдел по делам ГО и ЧС Управления 
по организационной работе, делам ГО и ЧС и территориальные органы Администрации Вилегодского муниципального округа</t>
  </si>
  <si>
    <t>Отдел по делам ГО и ЧС Управления по организационной работе, делам ГО и ЧС, территориальные органы Администрации Вилегодского муниципального округа</t>
  </si>
  <si>
    <t>2.13. Приобретение и распространение информационно-пропагандистских материалов</t>
  </si>
  <si>
    <t>2.12. Защита населенных пунктов и территорий, подверженных угрпозе лесных и иных ландшафтных пожаров (создание противопожарных минерализированных полос, очистка территорий от сухой растительности и др.)</t>
  </si>
  <si>
    <t>Обеспечение первичных мер пожарной безопасности</t>
  </si>
  <si>
    <t xml:space="preserve">Отдел по делам ГО и ЧС Управления 
по организационной работе, делам ГО и ЧС территориальные органы Администрации Вилегодского муниципального округа  </t>
  </si>
  <si>
    <t xml:space="preserve">Ответственный исполнитель - Отдел по делам ГО и ЧС Управления 
по организационной работе, делам ГО и ЧС Администрации Вилегодского муниципального округа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</si>
</sst>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2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view="pageBreakPreview" zoomScale="110" zoomScaleNormal="100" zoomScaleSheetLayoutView="110" workbookViewId="0">
      <selection activeCell="P2" sqref="P2"/>
    </sheetView>
  </sheetViews>
  <sheetFormatPr defaultRowHeight="15" x14ac:dyDescent="0.25"/>
  <cols>
    <col min="1" max="1" width="41.7109375" customWidth="1"/>
    <col min="2" max="2" width="16.5703125" customWidth="1"/>
    <col min="3" max="3" width="17" customWidth="1"/>
    <col min="4" max="4" width="9.5703125" customWidth="1"/>
    <col min="5" max="7" width="9.42578125" customWidth="1"/>
    <col min="8" max="8" width="17.85546875" customWidth="1"/>
  </cols>
  <sheetData>
    <row r="1" spans="1:8" ht="54.75" customHeight="1" x14ac:dyDescent="0.25">
      <c r="A1" s="2"/>
      <c r="B1" s="2"/>
      <c r="C1" s="52"/>
      <c r="D1" s="53"/>
      <c r="E1" s="53"/>
      <c r="F1" s="53"/>
      <c r="G1" s="53"/>
      <c r="H1" s="53"/>
    </row>
    <row r="2" spans="1:8" ht="87" customHeight="1" x14ac:dyDescent="0.25">
      <c r="A2" s="2"/>
      <c r="B2" s="2"/>
      <c r="C2" s="52" t="s">
        <v>32</v>
      </c>
      <c r="D2" s="52"/>
      <c r="E2" s="52"/>
      <c r="F2" s="52"/>
      <c r="G2" s="52"/>
      <c r="H2" s="52"/>
    </row>
    <row r="3" spans="1:8" ht="86.25" customHeight="1" x14ac:dyDescent="0.25">
      <c r="A3" s="54" t="s">
        <v>54</v>
      </c>
      <c r="B3" s="54"/>
      <c r="C3" s="54"/>
      <c r="D3" s="54"/>
      <c r="E3" s="54"/>
      <c r="F3" s="54"/>
      <c r="G3" s="54"/>
      <c r="H3" s="54"/>
    </row>
    <row r="4" spans="1:8" ht="29.25" customHeight="1" x14ac:dyDescent="0.25">
      <c r="A4" s="55" t="s">
        <v>118</v>
      </c>
      <c r="B4" s="55"/>
      <c r="C4" s="55"/>
      <c r="D4" s="55"/>
      <c r="E4" s="55"/>
      <c r="F4" s="55"/>
      <c r="G4" s="55"/>
      <c r="H4" s="55"/>
    </row>
    <row r="5" spans="1:8" x14ac:dyDescent="0.25">
      <c r="A5" s="56" t="s">
        <v>33</v>
      </c>
      <c r="B5" s="56" t="s">
        <v>34</v>
      </c>
      <c r="C5" s="58" t="s">
        <v>35</v>
      </c>
      <c r="D5" s="58"/>
      <c r="E5" s="58"/>
      <c r="F5" s="58"/>
      <c r="G5" s="58"/>
      <c r="H5" s="59"/>
    </row>
    <row r="6" spans="1:8" x14ac:dyDescent="0.25">
      <c r="A6" s="57"/>
      <c r="B6" s="57"/>
      <c r="C6" s="3" t="s">
        <v>7</v>
      </c>
      <c r="D6" s="3" t="s">
        <v>8</v>
      </c>
      <c r="E6" s="4" t="s">
        <v>9</v>
      </c>
      <c r="F6" s="5" t="s">
        <v>13</v>
      </c>
      <c r="G6" s="6" t="s">
        <v>14</v>
      </c>
      <c r="H6" s="5" t="s">
        <v>58</v>
      </c>
    </row>
    <row r="7" spans="1:8" x14ac:dyDescent="0.25">
      <c r="A7" s="60" t="s">
        <v>36</v>
      </c>
      <c r="B7" s="58"/>
      <c r="C7" s="58"/>
      <c r="D7" s="58"/>
      <c r="E7" s="58"/>
      <c r="F7" s="58"/>
      <c r="G7" s="58"/>
      <c r="H7" s="59"/>
    </row>
    <row r="8" spans="1:8" ht="25.5" customHeight="1" x14ac:dyDescent="0.25">
      <c r="A8" s="7" t="s">
        <v>37</v>
      </c>
      <c r="B8" s="8" t="s">
        <v>38</v>
      </c>
      <c r="C8" s="9">
        <v>1</v>
      </c>
      <c r="D8" s="9">
        <v>0</v>
      </c>
      <c r="E8" s="13">
        <v>0</v>
      </c>
      <c r="F8" s="9">
        <v>0</v>
      </c>
      <c r="G8" s="9">
        <v>0</v>
      </c>
      <c r="H8" s="9">
        <v>0</v>
      </c>
    </row>
    <row r="9" spans="1:8" x14ac:dyDescent="0.25">
      <c r="A9" s="60" t="s">
        <v>15</v>
      </c>
      <c r="B9" s="58"/>
      <c r="C9" s="58"/>
      <c r="D9" s="58"/>
      <c r="E9" s="58"/>
      <c r="F9" s="58"/>
      <c r="G9" s="58"/>
      <c r="H9" s="59"/>
    </row>
    <row r="10" spans="1:8" ht="45" customHeight="1" x14ac:dyDescent="0.25">
      <c r="A10" s="7" t="s">
        <v>100</v>
      </c>
      <c r="B10" s="8" t="s">
        <v>101</v>
      </c>
      <c r="C10" s="13">
        <v>49</v>
      </c>
      <c r="D10" s="13">
        <v>88.5</v>
      </c>
      <c r="E10" s="40">
        <v>62.5</v>
      </c>
      <c r="F10" s="13">
        <v>66.599999999999994</v>
      </c>
      <c r="G10" s="13">
        <v>66.599999999999994</v>
      </c>
      <c r="H10" s="13">
        <v>66.599999999999994</v>
      </c>
    </row>
    <row r="11" spans="1:8" ht="21" customHeight="1" x14ac:dyDescent="0.25">
      <c r="A11" s="11" t="s">
        <v>39</v>
      </c>
      <c r="B11" s="8" t="s">
        <v>38</v>
      </c>
      <c r="C11" s="32">
        <v>45</v>
      </c>
      <c r="D11" s="32">
        <v>40</v>
      </c>
      <c r="E11" s="33">
        <v>34</v>
      </c>
      <c r="F11" s="33">
        <v>40</v>
      </c>
      <c r="G11" s="33">
        <v>40</v>
      </c>
      <c r="H11" s="32">
        <v>40</v>
      </c>
    </row>
    <row r="12" spans="1:8" ht="27.75" customHeight="1" x14ac:dyDescent="0.25">
      <c r="A12" s="10" t="s">
        <v>40</v>
      </c>
      <c r="B12" s="8" t="s">
        <v>41</v>
      </c>
      <c r="C12" s="38">
        <v>7019.2</v>
      </c>
      <c r="D12" s="39">
        <v>1656.7</v>
      </c>
      <c r="E12" s="39">
        <v>5907.6</v>
      </c>
      <c r="F12" s="39">
        <v>6500</v>
      </c>
      <c r="G12" s="39">
        <v>6500</v>
      </c>
      <c r="H12" s="39">
        <v>6500</v>
      </c>
    </row>
    <row r="13" spans="1:8" ht="24.75" customHeight="1" x14ac:dyDescent="0.25">
      <c r="A13" s="12" t="s">
        <v>42</v>
      </c>
      <c r="B13" s="8" t="s">
        <v>43</v>
      </c>
      <c r="C13" s="13">
        <v>2</v>
      </c>
      <c r="D13" s="13">
        <v>1</v>
      </c>
      <c r="E13" s="34">
        <v>0</v>
      </c>
      <c r="F13" s="13">
        <v>0</v>
      </c>
      <c r="G13" s="13">
        <v>0</v>
      </c>
      <c r="H13" s="13">
        <v>0</v>
      </c>
    </row>
    <row r="14" spans="1:8" x14ac:dyDescent="0.25">
      <c r="A14" s="60" t="s">
        <v>44</v>
      </c>
      <c r="B14" s="58"/>
      <c r="C14" s="58"/>
      <c r="D14" s="58"/>
      <c r="E14" s="58"/>
      <c r="F14" s="58"/>
      <c r="G14" s="58"/>
      <c r="H14" s="59"/>
    </row>
    <row r="15" spans="1:8" ht="33" customHeight="1" x14ac:dyDescent="0.25">
      <c r="A15" s="7" t="s">
        <v>45</v>
      </c>
      <c r="B15" s="9" t="s">
        <v>38</v>
      </c>
      <c r="C15" s="8">
        <v>2</v>
      </c>
      <c r="D15" s="8">
        <v>0</v>
      </c>
      <c r="E15" s="14">
        <v>1</v>
      </c>
      <c r="F15" s="8">
        <v>0</v>
      </c>
      <c r="G15" s="8">
        <v>0</v>
      </c>
      <c r="H15" s="8">
        <v>0</v>
      </c>
    </row>
    <row r="16" spans="1:8" ht="30.75" customHeight="1" x14ac:dyDescent="0.25">
      <c r="A16" s="17" t="s">
        <v>46</v>
      </c>
      <c r="B16" s="9" t="s">
        <v>43</v>
      </c>
      <c r="C16" s="9">
        <v>2</v>
      </c>
      <c r="D16" s="9">
        <v>0</v>
      </c>
      <c r="E16" s="9">
        <v>1</v>
      </c>
      <c r="F16" s="9">
        <v>0</v>
      </c>
      <c r="G16" s="9">
        <v>0</v>
      </c>
      <c r="H16" s="9">
        <v>0</v>
      </c>
    </row>
    <row r="17" spans="1:8" ht="25.5" customHeight="1" x14ac:dyDescent="0.25">
      <c r="A17" s="20"/>
      <c r="B17" s="19"/>
      <c r="C17" s="19"/>
      <c r="D17" s="19"/>
      <c r="E17" s="19"/>
      <c r="F17" s="19"/>
      <c r="G17" s="19"/>
      <c r="H17" s="19"/>
    </row>
    <row r="18" spans="1:8" ht="38.25" customHeight="1" x14ac:dyDescent="0.25">
      <c r="A18" s="60" t="s">
        <v>47</v>
      </c>
      <c r="B18" s="47"/>
      <c r="C18" s="47"/>
      <c r="D18" s="47"/>
      <c r="E18" s="47"/>
      <c r="F18" s="47"/>
      <c r="G18" s="47"/>
      <c r="H18" s="48"/>
    </row>
    <row r="19" spans="1:8" ht="30" x14ac:dyDescent="0.25">
      <c r="A19" s="8" t="s">
        <v>48</v>
      </c>
      <c r="B19" s="14" t="s">
        <v>5</v>
      </c>
      <c r="C19" s="8" t="s">
        <v>49</v>
      </c>
      <c r="D19" s="46" t="s">
        <v>50</v>
      </c>
      <c r="E19" s="47"/>
      <c r="F19" s="47"/>
      <c r="G19" s="47"/>
      <c r="H19" s="48"/>
    </row>
    <row r="20" spans="1:8" x14ac:dyDescent="0.25">
      <c r="A20" s="8">
        <v>1</v>
      </c>
      <c r="B20" s="14">
        <v>2</v>
      </c>
      <c r="C20" s="8">
        <v>3</v>
      </c>
      <c r="D20" s="46">
        <v>4</v>
      </c>
      <c r="E20" s="47"/>
      <c r="F20" s="47"/>
      <c r="G20" s="47"/>
      <c r="H20" s="48"/>
    </row>
    <row r="21" spans="1:8" ht="108" customHeight="1" x14ac:dyDescent="0.25">
      <c r="A21" s="15" t="s">
        <v>37</v>
      </c>
      <c r="B21" s="8" t="s">
        <v>38</v>
      </c>
      <c r="C21" s="42" t="s">
        <v>51</v>
      </c>
      <c r="D21" s="46" t="s">
        <v>105</v>
      </c>
      <c r="E21" s="47"/>
      <c r="F21" s="47"/>
      <c r="G21" s="47"/>
      <c r="H21" s="48"/>
    </row>
    <row r="22" spans="1:8" ht="116.25" customHeight="1" x14ac:dyDescent="0.25">
      <c r="A22" s="7" t="s">
        <v>100</v>
      </c>
      <c r="B22" s="8" t="s">
        <v>101</v>
      </c>
      <c r="C22" s="42" t="s">
        <v>102</v>
      </c>
      <c r="D22" s="49" t="s">
        <v>106</v>
      </c>
      <c r="E22" s="47"/>
      <c r="F22" s="47"/>
      <c r="G22" s="47"/>
      <c r="H22" s="48"/>
    </row>
    <row r="23" spans="1:8" ht="78.75" x14ac:dyDescent="0.25">
      <c r="A23" s="17" t="s">
        <v>39</v>
      </c>
      <c r="B23" s="8" t="s">
        <v>38</v>
      </c>
      <c r="C23" s="42" t="s">
        <v>52</v>
      </c>
      <c r="D23" s="46" t="s">
        <v>98</v>
      </c>
      <c r="E23" s="47"/>
      <c r="F23" s="47"/>
      <c r="G23" s="47"/>
      <c r="H23" s="48"/>
    </row>
    <row r="24" spans="1:8" ht="33.75" x14ac:dyDescent="0.25">
      <c r="A24" s="7" t="s">
        <v>40</v>
      </c>
      <c r="B24" s="8" t="s">
        <v>41</v>
      </c>
      <c r="C24" s="43" t="s">
        <v>99</v>
      </c>
      <c r="D24" s="46" t="s">
        <v>98</v>
      </c>
      <c r="E24" s="47"/>
      <c r="F24" s="47"/>
      <c r="G24" s="47"/>
      <c r="H24" s="48"/>
    </row>
    <row r="25" spans="1:8" ht="33.75" x14ac:dyDescent="0.25">
      <c r="A25" s="18" t="s">
        <v>42</v>
      </c>
      <c r="B25" s="14" t="s">
        <v>43</v>
      </c>
      <c r="C25" s="42" t="s">
        <v>96</v>
      </c>
      <c r="D25" s="46" t="s">
        <v>98</v>
      </c>
      <c r="E25" s="47"/>
      <c r="F25" s="47"/>
      <c r="G25" s="47"/>
      <c r="H25" s="48"/>
    </row>
    <row r="26" spans="1:8" ht="75.75" customHeight="1" x14ac:dyDescent="0.25">
      <c r="A26" s="7" t="s">
        <v>45</v>
      </c>
      <c r="B26" s="9" t="s">
        <v>38</v>
      </c>
      <c r="C26" s="16" t="s">
        <v>53</v>
      </c>
      <c r="D26" s="50" t="s">
        <v>107</v>
      </c>
      <c r="E26" s="51"/>
      <c r="F26" s="51"/>
      <c r="G26" s="51"/>
      <c r="H26" s="51"/>
    </row>
    <row r="27" spans="1:8" ht="84.75" customHeight="1" x14ac:dyDescent="0.25">
      <c r="A27" s="15" t="s">
        <v>46</v>
      </c>
      <c r="B27" s="9" t="s">
        <v>43</v>
      </c>
      <c r="C27" s="16" t="s">
        <v>97</v>
      </c>
      <c r="D27" s="44" t="s">
        <v>107</v>
      </c>
      <c r="E27" s="45"/>
      <c r="F27" s="45"/>
      <c r="G27" s="45"/>
      <c r="H27" s="45"/>
    </row>
  </sheetData>
  <mergeCells count="20">
    <mergeCell ref="D20:H20"/>
    <mergeCell ref="C1:H1"/>
    <mergeCell ref="C2:H2"/>
    <mergeCell ref="A3:H3"/>
    <mergeCell ref="A4:H4"/>
    <mergeCell ref="A5:A6"/>
    <mergeCell ref="B5:B6"/>
    <mergeCell ref="C5:H5"/>
    <mergeCell ref="A18:H18"/>
    <mergeCell ref="A7:H7"/>
    <mergeCell ref="A9:H9"/>
    <mergeCell ref="A14:H14"/>
    <mergeCell ref="D19:H19"/>
    <mergeCell ref="D27:H27"/>
    <mergeCell ref="D21:H21"/>
    <mergeCell ref="D22:H22"/>
    <mergeCell ref="D23:H23"/>
    <mergeCell ref="D24:H24"/>
    <mergeCell ref="D25:H25"/>
    <mergeCell ref="D26:H2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65"/>
  <sheetViews>
    <sheetView view="pageBreakPreview" zoomScale="90" zoomScaleNormal="80" zoomScaleSheetLayoutView="90" workbookViewId="0">
      <pane ySplit="5" topLeftCell="A6" activePane="bottomLeft" state="frozen"/>
      <selection pane="bottomLeft" activeCell="D1" sqref="D1:K1"/>
    </sheetView>
  </sheetViews>
  <sheetFormatPr defaultRowHeight="15.75" x14ac:dyDescent="0.25"/>
  <cols>
    <col min="1" max="1" width="45.42578125" style="1" customWidth="1"/>
    <col min="2" max="2" width="22" style="1" customWidth="1"/>
    <col min="3" max="3" width="21.42578125" style="1" customWidth="1"/>
    <col min="4" max="4" width="12.7109375" style="1" customWidth="1"/>
    <col min="5" max="5" width="11.7109375" style="1" customWidth="1"/>
    <col min="6" max="10" width="11.42578125" style="1" customWidth="1"/>
    <col min="11" max="11" width="49" style="1" customWidth="1"/>
    <col min="12" max="16384" width="9.140625" style="1"/>
  </cols>
  <sheetData>
    <row r="1" spans="1:11" ht="32.25" customHeight="1" x14ac:dyDescent="0.25">
      <c r="A1" s="21"/>
      <c r="B1" s="21"/>
      <c r="C1" s="21"/>
      <c r="D1" s="61"/>
      <c r="E1" s="61"/>
      <c r="F1" s="61"/>
      <c r="G1" s="61"/>
      <c r="H1" s="61"/>
      <c r="I1" s="61"/>
      <c r="J1" s="61"/>
      <c r="K1" s="61"/>
    </row>
    <row r="2" spans="1:11" ht="67.5" customHeight="1" x14ac:dyDescent="0.25">
      <c r="A2" s="21"/>
      <c r="B2" s="21"/>
      <c r="C2" s="21"/>
      <c r="D2" s="67" t="s">
        <v>17</v>
      </c>
      <c r="E2" s="67"/>
      <c r="F2" s="67"/>
      <c r="G2" s="67"/>
      <c r="H2" s="67"/>
      <c r="I2" s="67"/>
      <c r="J2" s="67"/>
      <c r="K2" s="67"/>
    </row>
    <row r="3" spans="1:11" ht="63" customHeight="1" x14ac:dyDescent="0.25">
      <c r="A3" s="68" t="s">
        <v>12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37.5" customHeight="1" x14ac:dyDescent="0.25">
      <c r="A4" s="64" t="s">
        <v>18</v>
      </c>
      <c r="B4" s="64" t="s">
        <v>19</v>
      </c>
      <c r="C4" s="64" t="s">
        <v>20</v>
      </c>
      <c r="D4" s="64" t="s">
        <v>21</v>
      </c>
      <c r="E4" s="64"/>
      <c r="F4" s="64"/>
      <c r="G4" s="64"/>
      <c r="H4" s="64"/>
      <c r="I4" s="64"/>
      <c r="J4" s="64"/>
      <c r="K4" s="64" t="s">
        <v>22</v>
      </c>
    </row>
    <row r="5" spans="1:11" ht="24" customHeight="1" x14ac:dyDescent="0.25">
      <c r="A5" s="64"/>
      <c r="B5" s="64"/>
      <c r="C5" s="64"/>
      <c r="D5" s="36" t="s">
        <v>0</v>
      </c>
      <c r="E5" s="36" t="s">
        <v>7</v>
      </c>
      <c r="F5" s="36" t="s">
        <v>8</v>
      </c>
      <c r="G5" s="36" t="s">
        <v>9</v>
      </c>
      <c r="H5" s="36" t="s">
        <v>13</v>
      </c>
      <c r="I5" s="36" t="s">
        <v>14</v>
      </c>
      <c r="J5" s="36" t="s">
        <v>58</v>
      </c>
      <c r="K5" s="64"/>
    </row>
    <row r="6" spans="1:11" ht="27.75" customHeight="1" x14ac:dyDescent="0.25">
      <c r="A6" s="69" t="s">
        <v>31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8.75" customHeight="1" x14ac:dyDescent="0.25">
      <c r="A7" s="65" t="s">
        <v>69</v>
      </c>
      <c r="B7" s="64" t="s">
        <v>108</v>
      </c>
      <c r="C7" s="69" t="s">
        <v>26</v>
      </c>
      <c r="D7" s="70">
        <f>E7+F7+G7+H7+I7+J7</f>
        <v>313.7</v>
      </c>
      <c r="E7" s="70">
        <v>24.7</v>
      </c>
      <c r="F7" s="70">
        <f t="shared" ref="F7:J7" si="0">F9+F10+F11+F12</f>
        <v>66.099999999999994</v>
      </c>
      <c r="G7" s="70">
        <f t="shared" si="0"/>
        <v>72.900000000000006</v>
      </c>
      <c r="H7" s="70">
        <f t="shared" si="0"/>
        <v>150</v>
      </c>
      <c r="I7" s="70">
        <f t="shared" si="0"/>
        <v>0</v>
      </c>
      <c r="J7" s="70">
        <f t="shared" si="0"/>
        <v>0</v>
      </c>
      <c r="K7" s="66" t="s">
        <v>70</v>
      </c>
    </row>
    <row r="8" spans="1:11" ht="11.25" customHeight="1" x14ac:dyDescent="0.25">
      <c r="A8" s="65"/>
      <c r="B8" s="64"/>
      <c r="C8" s="69"/>
      <c r="D8" s="70"/>
      <c r="E8" s="70"/>
      <c r="F8" s="70"/>
      <c r="G8" s="70"/>
      <c r="H8" s="70"/>
      <c r="I8" s="70"/>
      <c r="J8" s="70"/>
      <c r="K8" s="71"/>
    </row>
    <row r="9" spans="1:11" ht="27.75" customHeight="1" x14ac:dyDescent="0.25">
      <c r="A9" s="65"/>
      <c r="B9" s="64"/>
      <c r="C9" s="36" t="s">
        <v>1</v>
      </c>
      <c r="D9" s="28">
        <f>E9+F9+G9+H9+I9+J9</f>
        <v>0</v>
      </c>
      <c r="E9" s="22">
        <v>0</v>
      </c>
      <c r="F9" s="22">
        <v>0</v>
      </c>
      <c r="G9" s="22">
        <v>0</v>
      </c>
      <c r="H9" s="23">
        <v>0</v>
      </c>
      <c r="I9" s="22">
        <v>0</v>
      </c>
      <c r="J9" s="22">
        <v>0</v>
      </c>
      <c r="K9" s="71"/>
    </row>
    <row r="10" spans="1:11" ht="31.5" customHeight="1" x14ac:dyDescent="0.25">
      <c r="A10" s="65"/>
      <c r="B10" s="64"/>
      <c r="C10" s="36" t="s">
        <v>2</v>
      </c>
      <c r="D10" s="28">
        <f t="shared" ref="D10:D12" si="1">E10+F10+G10+H10+I10+J10</f>
        <v>0</v>
      </c>
      <c r="E10" s="22">
        <v>0</v>
      </c>
      <c r="F10" s="22">
        <v>0</v>
      </c>
      <c r="G10" s="22">
        <v>0</v>
      </c>
      <c r="H10" s="23">
        <v>0</v>
      </c>
      <c r="I10" s="22">
        <v>0</v>
      </c>
      <c r="J10" s="22">
        <v>0</v>
      </c>
      <c r="K10" s="71"/>
    </row>
    <row r="11" spans="1:11" ht="27.75" customHeight="1" x14ac:dyDescent="0.25">
      <c r="A11" s="65"/>
      <c r="B11" s="64"/>
      <c r="C11" s="36" t="s">
        <v>3</v>
      </c>
      <c r="D11" s="28">
        <f t="shared" si="1"/>
        <v>313.7</v>
      </c>
      <c r="E11" s="22">
        <v>24.7</v>
      </c>
      <c r="F11" s="22">
        <v>66.099999999999994</v>
      </c>
      <c r="G11" s="22">
        <v>72.900000000000006</v>
      </c>
      <c r="H11" s="23">
        <v>150</v>
      </c>
      <c r="I11" s="22">
        <v>0</v>
      </c>
      <c r="J11" s="22">
        <v>0</v>
      </c>
      <c r="K11" s="71"/>
    </row>
    <row r="12" spans="1:11" ht="36" customHeight="1" x14ac:dyDescent="0.25">
      <c r="A12" s="65"/>
      <c r="B12" s="64"/>
      <c r="C12" s="36" t="s">
        <v>4</v>
      </c>
      <c r="D12" s="28">
        <f t="shared" si="1"/>
        <v>0</v>
      </c>
      <c r="E12" s="36">
        <v>0</v>
      </c>
      <c r="F12" s="36">
        <v>0</v>
      </c>
      <c r="G12" s="36">
        <v>0</v>
      </c>
      <c r="H12" s="37">
        <v>0</v>
      </c>
      <c r="I12" s="36">
        <v>0</v>
      </c>
      <c r="J12" s="36">
        <v>0</v>
      </c>
      <c r="K12" s="71"/>
    </row>
    <row r="13" spans="1:11" ht="30.75" customHeight="1" x14ac:dyDescent="0.25">
      <c r="A13" s="62" t="s">
        <v>71</v>
      </c>
      <c r="B13" s="66" t="s">
        <v>109</v>
      </c>
      <c r="C13" s="24" t="s">
        <v>26</v>
      </c>
      <c r="D13" s="27">
        <f>SUM(E13:J13)</f>
        <v>37.5</v>
      </c>
      <c r="E13" s="27">
        <f>SUM(E14:E17)</f>
        <v>0</v>
      </c>
      <c r="F13" s="27">
        <f t="shared" ref="F13:H13" si="2">SUM(F14:F17)</f>
        <v>0</v>
      </c>
      <c r="G13" s="27">
        <v>0</v>
      </c>
      <c r="H13" s="27">
        <f t="shared" si="2"/>
        <v>37.5</v>
      </c>
      <c r="I13" s="27">
        <v>0</v>
      </c>
      <c r="J13" s="27">
        <v>0</v>
      </c>
      <c r="K13" s="66" t="s">
        <v>72</v>
      </c>
    </row>
    <row r="14" spans="1:11" ht="30.75" customHeight="1" x14ac:dyDescent="0.25">
      <c r="A14" s="62"/>
      <c r="B14" s="66"/>
      <c r="C14" s="37" t="s">
        <v>1</v>
      </c>
      <c r="D14" s="27">
        <f t="shared" ref="D14:D22" si="3">SUM(E14:J14)</f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66"/>
    </row>
    <row r="15" spans="1:11" ht="30.75" customHeight="1" x14ac:dyDescent="0.25">
      <c r="A15" s="62"/>
      <c r="B15" s="66"/>
      <c r="C15" s="37" t="s">
        <v>2</v>
      </c>
      <c r="D15" s="27">
        <f t="shared" si="3"/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66"/>
    </row>
    <row r="16" spans="1:11" ht="30.75" customHeight="1" x14ac:dyDescent="0.25">
      <c r="A16" s="62"/>
      <c r="B16" s="66"/>
      <c r="C16" s="37" t="s">
        <v>3</v>
      </c>
      <c r="D16" s="27">
        <f t="shared" si="3"/>
        <v>37.5</v>
      </c>
      <c r="E16" s="23">
        <v>0</v>
      </c>
      <c r="F16" s="23">
        <v>0</v>
      </c>
      <c r="G16" s="23">
        <v>0</v>
      </c>
      <c r="H16" s="23">
        <v>37.5</v>
      </c>
      <c r="I16" s="23">
        <v>0</v>
      </c>
      <c r="J16" s="23">
        <v>0</v>
      </c>
      <c r="K16" s="66"/>
    </row>
    <row r="17" spans="1:11" ht="41.25" customHeight="1" x14ac:dyDescent="0.25">
      <c r="A17" s="62"/>
      <c r="B17" s="66"/>
      <c r="C17" s="37" t="s">
        <v>4</v>
      </c>
      <c r="D17" s="27">
        <f t="shared" si="3"/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66"/>
    </row>
    <row r="18" spans="1:11" ht="30.6" customHeight="1" x14ac:dyDescent="0.25">
      <c r="A18" s="62" t="s">
        <v>73</v>
      </c>
      <c r="B18" s="66" t="s">
        <v>110</v>
      </c>
      <c r="C18" s="24" t="s">
        <v>26</v>
      </c>
      <c r="D18" s="27">
        <f>SUM(E18:J18)</f>
        <v>188.4</v>
      </c>
      <c r="E18" s="27">
        <f>SUM(E19:E22)</f>
        <v>0</v>
      </c>
      <c r="F18" s="27">
        <f>SUM(F19:F22)</f>
        <v>160.4</v>
      </c>
      <c r="G18" s="27">
        <f t="shared" ref="G18:J18" si="4">SUM(G19:G22)</f>
        <v>28</v>
      </c>
      <c r="H18" s="27">
        <f t="shared" si="4"/>
        <v>0</v>
      </c>
      <c r="I18" s="27">
        <f t="shared" si="4"/>
        <v>0</v>
      </c>
      <c r="J18" s="27">
        <f t="shared" si="4"/>
        <v>0</v>
      </c>
      <c r="K18" s="66" t="s">
        <v>55</v>
      </c>
    </row>
    <row r="19" spans="1:11" ht="30.6" customHeight="1" x14ac:dyDescent="0.25">
      <c r="A19" s="63"/>
      <c r="B19" s="66"/>
      <c r="C19" s="37" t="s">
        <v>1</v>
      </c>
      <c r="D19" s="27">
        <f t="shared" si="3"/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86"/>
    </row>
    <row r="20" spans="1:11" ht="30.6" customHeight="1" x14ac:dyDescent="0.25">
      <c r="A20" s="63"/>
      <c r="B20" s="66"/>
      <c r="C20" s="37" t="s">
        <v>2</v>
      </c>
      <c r="D20" s="27">
        <f t="shared" si="3"/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86"/>
    </row>
    <row r="21" spans="1:11" ht="30.6" customHeight="1" x14ac:dyDescent="0.25">
      <c r="A21" s="63"/>
      <c r="B21" s="66"/>
      <c r="C21" s="37" t="s">
        <v>3</v>
      </c>
      <c r="D21" s="27">
        <f t="shared" si="3"/>
        <v>188.4</v>
      </c>
      <c r="E21" s="23">
        <v>0</v>
      </c>
      <c r="F21" s="23">
        <v>160.4</v>
      </c>
      <c r="G21" s="23">
        <v>28</v>
      </c>
      <c r="H21" s="23">
        <v>0</v>
      </c>
      <c r="I21" s="23">
        <v>0</v>
      </c>
      <c r="J21" s="23">
        <v>0</v>
      </c>
      <c r="K21" s="86"/>
    </row>
    <row r="22" spans="1:11" ht="54" customHeight="1" x14ac:dyDescent="0.25">
      <c r="A22" s="63"/>
      <c r="B22" s="66"/>
      <c r="C22" s="37" t="s">
        <v>4</v>
      </c>
      <c r="D22" s="27">
        <f t="shared" si="3"/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86"/>
    </row>
    <row r="23" spans="1:11" ht="31.5" customHeight="1" x14ac:dyDescent="0.25">
      <c r="A23" s="62" t="s">
        <v>74</v>
      </c>
      <c r="B23" s="64" t="s">
        <v>108</v>
      </c>
      <c r="C23" s="35" t="s">
        <v>26</v>
      </c>
      <c r="D23" s="28">
        <f>SUM(E23:J23)</f>
        <v>0</v>
      </c>
      <c r="E23" s="28">
        <f>SUM(E24:E27)</f>
        <v>0</v>
      </c>
      <c r="F23" s="28">
        <f t="shared" ref="F23:J23" si="5">SUM(F24:F27)</f>
        <v>0</v>
      </c>
      <c r="G23" s="28">
        <f t="shared" si="5"/>
        <v>0</v>
      </c>
      <c r="H23" s="28">
        <f t="shared" si="5"/>
        <v>0</v>
      </c>
      <c r="I23" s="28">
        <f t="shared" si="5"/>
        <v>0</v>
      </c>
      <c r="J23" s="28">
        <f t="shared" si="5"/>
        <v>0</v>
      </c>
      <c r="K23" s="66" t="s">
        <v>75</v>
      </c>
    </row>
    <row r="24" spans="1:11" ht="31.5" customHeight="1" x14ac:dyDescent="0.25">
      <c r="A24" s="62"/>
      <c r="B24" s="64"/>
      <c r="C24" s="36" t="s">
        <v>1</v>
      </c>
      <c r="D24" s="28">
        <f t="shared" ref="D24:D27" si="6">SUM(E24:J24)</f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66"/>
    </row>
    <row r="25" spans="1:11" ht="31.5" customHeight="1" x14ac:dyDescent="0.25">
      <c r="A25" s="62"/>
      <c r="B25" s="64"/>
      <c r="C25" s="36" t="s">
        <v>2</v>
      </c>
      <c r="D25" s="28">
        <f t="shared" si="6"/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66"/>
    </row>
    <row r="26" spans="1:11" ht="31.5" customHeight="1" x14ac:dyDescent="0.25">
      <c r="A26" s="62"/>
      <c r="B26" s="64"/>
      <c r="C26" s="36" t="s">
        <v>3</v>
      </c>
      <c r="D26" s="28">
        <f t="shared" si="6"/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66"/>
    </row>
    <row r="27" spans="1:11" ht="30" customHeight="1" x14ac:dyDescent="0.25">
      <c r="A27" s="62"/>
      <c r="B27" s="64"/>
      <c r="C27" s="36" t="s">
        <v>4</v>
      </c>
      <c r="D27" s="28">
        <f t="shared" si="6"/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66"/>
    </row>
    <row r="28" spans="1:11" ht="31.5" customHeight="1" x14ac:dyDescent="0.25">
      <c r="A28" s="65" t="s">
        <v>104</v>
      </c>
      <c r="B28" s="64" t="s">
        <v>108</v>
      </c>
      <c r="C28" s="35" t="s">
        <v>26</v>
      </c>
      <c r="D28" s="28">
        <f>SUM(E28:J28)</f>
        <v>47.3</v>
      </c>
      <c r="E28" s="28">
        <f>SUM(E29:E32)</f>
        <v>0</v>
      </c>
      <c r="F28" s="28">
        <f t="shared" ref="F28:J28" si="7">SUM(F29:F32)</f>
        <v>0</v>
      </c>
      <c r="G28" s="28">
        <f t="shared" si="7"/>
        <v>47.3</v>
      </c>
      <c r="H28" s="28">
        <f t="shared" si="7"/>
        <v>0</v>
      </c>
      <c r="I28" s="28">
        <f t="shared" si="7"/>
        <v>0</v>
      </c>
      <c r="J28" s="28">
        <f t="shared" si="7"/>
        <v>0</v>
      </c>
      <c r="K28" s="66" t="s">
        <v>10</v>
      </c>
    </row>
    <row r="29" spans="1:11" ht="31.5" customHeight="1" x14ac:dyDescent="0.25">
      <c r="A29" s="65"/>
      <c r="B29" s="64"/>
      <c r="C29" s="36" t="s">
        <v>1</v>
      </c>
      <c r="D29" s="28">
        <f t="shared" ref="D29:D32" si="8">SUM(E29:J29)</f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66"/>
    </row>
    <row r="30" spans="1:11" ht="31.5" customHeight="1" x14ac:dyDescent="0.25">
      <c r="A30" s="65"/>
      <c r="B30" s="64"/>
      <c r="C30" s="36" t="s">
        <v>2</v>
      </c>
      <c r="D30" s="28">
        <f t="shared" si="8"/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66"/>
    </row>
    <row r="31" spans="1:11" ht="31.5" customHeight="1" x14ac:dyDescent="0.25">
      <c r="A31" s="65"/>
      <c r="B31" s="64"/>
      <c r="C31" s="36" t="s">
        <v>3</v>
      </c>
      <c r="D31" s="28">
        <f t="shared" si="8"/>
        <v>47.3</v>
      </c>
      <c r="E31" s="22">
        <v>0</v>
      </c>
      <c r="F31" s="22">
        <v>0</v>
      </c>
      <c r="G31" s="22">
        <v>47.3</v>
      </c>
      <c r="H31" s="22">
        <v>0</v>
      </c>
      <c r="I31" s="22">
        <v>0</v>
      </c>
      <c r="J31" s="22">
        <v>0</v>
      </c>
      <c r="K31" s="66"/>
    </row>
    <row r="32" spans="1:11" ht="157.5" customHeight="1" x14ac:dyDescent="0.25">
      <c r="A32" s="65"/>
      <c r="B32" s="64"/>
      <c r="C32" s="36" t="s">
        <v>4</v>
      </c>
      <c r="D32" s="28">
        <f t="shared" si="8"/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66"/>
    </row>
    <row r="33" spans="1:11" ht="31.5" customHeight="1" x14ac:dyDescent="0.25">
      <c r="A33" s="65" t="s">
        <v>79</v>
      </c>
      <c r="B33" s="91" t="s">
        <v>111</v>
      </c>
      <c r="C33" s="35" t="s">
        <v>26</v>
      </c>
      <c r="D33" s="28">
        <f>SUM(E33:J33)</f>
        <v>20.399999999999999</v>
      </c>
      <c r="E33" s="28">
        <f>SUM(E34:E37)</f>
        <v>20.399999999999999</v>
      </c>
      <c r="F33" s="28">
        <f t="shared" ref="F33:J33" si="9">SUM(F34:F37)</f>
        <v>0</v>
      </c>
      <c r="G33" s="28">
        <f t="shared" si="9"/>
        <v>0</v>
      </c>
      <c r="H33" s="28">
        <f t="shared" si="9"/>
        <v>0</v>
      </c>
      <c r="I33" s="28">
        <f t="shared" si="9"/>
        <v>0</v>
      </c>
      <c r="J33" s="28">
        <f t="shared" si="9"/>
        <v>0</v>
      </c>
      <c r="K33" s="89" t="s">
        <v>76</v>
      </c>
    </row>
    <row r="34" spans="1:11" ht="31.5" customHeight="1" x14ac:dyDescent="0.25">
      <c r="A34" s="92"/>
      <c r="B34" s="91"/>
      <c r="C34" s="36" t="s">
        <v>1</v>
      </c>
      <c r="D34" s="28">
        <f t="shared" ref="D34:D37" si="10">SUM(E34:J34)</f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89"/>
    </row>
    <row r="35" spans="1:11" ht="31.5" customHeight="1" x14ac:dyDescent="0.25">
      <c r="A35" s="92"/>
      <c r="B35" s="91"/>
      <c r="C35" s="36" t="s">
        <v>2</v>
      </c>
      <c r="D35" s="28">
        <f t="shared" si="10"/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89"/>
    </row>
    <row r="36" spans="1:11" ht="31.5" customHeight="1" x14ac:dyDescent="0.25">
      <c r="A36" s="92"/>
      <c r="B36" s="91"/>
      <c r="C36" s="36" t="s">
        <v>3</v>
      </c>
      <c r="D36" s="28">
        <f t="shared" si="10"/>
        <v>20.399999999999999</v>
      </c>
      <c r="E36" s="22">
        <v>20.399999999999999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89"/>
    </row>
    <row r="37" spans="1:11" ht="31.5" customHeight="1" x14ac:dyDescent="0.25">
      <c r="A37" s="92"/>
      <c r="B37" s="91"/>
      <c r="C37" s="36" t="s">
        <v>4</v>
      </c>
      <c r="D37" s="28">
        <f t="shared" si="10"/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89"/>
    </row>
    <row r="38" spans="1:11" ht="31.5" customHeight="1" x14ac:dyDescent="0.25">
      <c r="A38" s="65" t="s">
        <v>77</v>
      </c>
      <c r="B38" s="64" t="s">
        <v>108</v>
      </c>
      <c r="C38" s="35" t="s">
        <v>26</v>
      </c>
      <c r="D38" s="28">
        <f>SUM(E38:J38)</f>
        <v>250.5</v>
      </c>
      <c r="E38" s="28">
        <f>SUM(E39:E42)</f>
        <v>0</v>
      </c>
      <c r="F38" s="28">
        <f t="shared" ref="F38:G38" si="11">SUM(F39:F42)</f>
        <v>44.8</v>
      </c>
      <c r="G38" s="28">
        <f t="shared" si="11"/>
        <v>55.7</v>
      </c>
      <c r="H38" s="28">
        <v>150</v>
      </c>
      <c r="I38" s="28">
        <v>0</v>
      </c>
      <c r="J38" s="28">
        <v>0</v>
      </c>
      <c r="K38" s="66" t="s">
        <v>78</v>
      </c>
    </row>
    <row r="39" spans="1:11" ht="31.5" customHeight="1" x14ac:dyDescent="0.25">
      <c r="A39" s="65"/>
      <c r="B39" s="64"/>
      <c r="C39" s="36" t="s">
        <v>1</v>
      </c>
      <c r="D39" s="28">
        <f t="shared" ref="D39:D52" si="12">SUM(E39:J39)</f>
        <v>0</v>
      </c>
      <c r="E39" s="22">
        <v>0</v>
      </c>
      <c r="F39" s="22">
        <v>0</v>
      </c>
      <c r="G39" s="22">
        <v>0</v>
      </c>
      <c r="H39" s="23">
        <v>0</v>
      </c>
      <c r="I39" s="23">
        <v>0</v>
      </c>
      <c r="J39" s="23">
        <v>0</v>
      </c>
      <c r="K39" s="66"/>
    </row>
    <row r="40" spans="1:11" ht="31.5" customHeight="1" x14ac:dyDescent="0.25">
      <c r="A40" s="65"/>
      <c r="B40" s="64"/>
      <c r="C40" s="36" t="s">
        <v>2</v>
      </c>
      <c r="D40" s="28">
        <f t="shared" si="12"/>
        <v>0</v>
      </c>
      <c r="E40" s="22">
        <v>0</v>
      </c>
      <c r="F40" s="22">
        <v>0</v>
      </c>
      <c r="G40" s="22">
        <v>0</v>
      </c>
      <c r="H40" s="23">
        <v>0</v>
      </c>
      <c r="I40" s="23">
        <v>0</v>
      </c>
      <c r="J40" s="23">
        <v>0</v>
      </c>
      <c r="K40" s="66"/>
    </row>
    <row r="41" spans="1:11" ht="31.5" customHeight="1" x14ac:dyDescent="0.25">
      <c r="A41" s="65"/>
      <c r="B41" s="64"/>
      <c r="C41" s="36" t="s">
        <v>3</v>
      </c>
      <c r="D41" s="28">
        <f t="shared" si="12"/>
        <v>250.5</v>
      </c>
      <c r="E41" s="22">
        <v>0</v>
      </c>
      <c r="F41" s="22">
        <v>44.8</v>
      </c>
      <c r="G41" s="22">
        <v>55.7</v>
      </c>
      <c r="H41" s="23">
        <v>150</v>
      </c>
      <c r="I41" s="23">
        <v>0</v>
      </c>
      <c r="J41" s="23">
        <v>0</v>
      </c>
      <c r="K41" s="66"/>
    </row>
    <row r="42" spans="1:11" ht="31.5" customHeight="1" x14ac:dyDescent="0.25">
      <c r="A42" s="65"/>
      <c r="B42" s="64"/>
      <c r="C42" s="36" t="s">
        <v>4</v>
      </c>
      <c r="D42" s="28">
        <f t="shared" si="12"/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66"/>
    </row>
    <row r="43" spans="1:11" ht="31.5" customHeight="1" x14ac:dyDescent="0.25">
      <c r="A43" s="62" t="s">
        <v>80</v>
      </c>
      <c r="B43" s="66" t="s">
        <v>108</v>
      </c>
      <c r="C43" s="24" t="s">
        <v>26</v>
      </c>
      <c r="D43" s="27">
        <f>SUM(E43:J43)</f>
        <v>170.5</v>
      </c>
      <c r="E43" s="27">
        <f>SUM(E44:E47)</f>
        <v>0</v>
      </c>
      <c r="F43" s="27">
        <f t="shared" ref="F43:J43" si="13">SUM(F44:F47)</f>
        <v>170.5</v>
      </c>
      <c r="G43" s="27">
        <f t="shared" si="13"/>
        <v>0</v>
      </c>
      <c r="H43" s="27">
        <f t="shared" si="13"/>
        <v>0</v>
      </c>
      <c r="I43" s="27">
        <f t="shared" si="13"/>
        <v>0</v>
      </c>
      <c r="J43" s="27">
        <f t="shared" si="13"/>
        <v>0</v>
      </c>
      <c r="K43" s="66" t="s">
        <v>95</v>
      </c>
    </row>
    <row r="44" spans="1:11" ht="31.5" customHeight="1" x14ac:dyDescent="0.25">
      <c r="A44" s="85"/>
      <c r="B44" s="66"/>
      <c r="C44" s="37" t="s">
        <v>1</v>
      </c>
      <c r="D44" s="27">
        <f t="shared" ref="D44:D47" si="14">SUM(E44:J44)</f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86"/>
    </row>
    <row r="45" spans="1:11" ht="31.5" customHeight="1" x14ac:dyDescent="0.25">
      <c r="A45" s="85"/>
      <c r="B45" s="66"/>
      <c r="C45" s="37" t="s">
        <v>2</v>
      </c>
      <c r="D45" s="27">
        <f t="shared" si="14"/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86"/>
    </row>
    <row r="46" spans="1:11" ht="31.5" customHeight="1" x14ac:dyDescent="0.25">
      <c r="A46" s="85"/>
      <c r="B46" s="66"/>
      <c r="C46" s="37" t="s">
        <v>3</v>
      </c>
      <c r="D46" s="27">
        <f t="shared" si="14"/>
        <v>170.5</v>
      </c>
      <c r="E46" s="23">
        <v>0</v>
      </c>
      <c r="F46" s="23">
        <v>170.5</v>
      </c>
      <c r="G46" s="23">
        <v>0</v>
      </c>
      <c r="H46" s="23">
        <v>0</v>
      </c>
      <c r="I46" s="23">
        <v>0</v>
      </c>
      <c r="J46" s="23">
        <v>0</v>
      </c>
      <c r="K46" s="86"/>
    </row>
    <row r="47" spans="1:11" ht="31.5" customHeight="1" x14ac:dyDescent="0.25">
      <c r="A47" s="85"/>
      <c r="B47" s="66"/>
      <c r="C47" s="37" t="s">
        <v>4</v>
      </c>
      <c r="D47" s="27">
        <f t="shared" si="14"/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86"/>
    </row>
    <row r="48" spans="1:11" ht="31.5" customHeight="1" x14ac:dyDescent="0.25">
      <c r="A48" s="65" t="s">
        <v>81</v>
      </c>
      <c r="B48" s="64" t="s">
        <v>108</v>
      </c>
      <c r="C48" s="35" t="s">
        <v>26</v>
      </c>
      <c r="D48" s="28">
        <f>SUM(E48:J48)</f>
        <v>350</v>
      </c>
      <c r="E48" s="27">
        <f>SUM(E49:E52)</f>
        <v>230</v>
      </c>
      <c r="F48" s="27">
        <f t="shared" ref="F48:I48" si="15">SUM(F49:F52)</f>
        <v>0</v>
      </c>
      <c r="G48" s="27">
        <f t="shared" si="15"/>
        <v>120</v>
      </c>
      <c r="H48" s="27">
        <f t="shared" si="15"/>
        <v>0</v>
      </c>
      <c r="I48" s="27">
        <f t="shared" si="15"/>
        <v>0</v>
      </c>
      <c r="J48" s="27">
        <f>SUM(J49:J52)</f>
        <v>0</v>
      </c>
      <c r="K48" s="66" t="s">
        <v>82</v>
      </c>
    </row>
    <row r="49" spans="1:11" ht="31.5" customHeight="1" x14ac:dyDescent="0.25">
      <c r="A49" s="92"/>
      <c r="B49" s="64"/>
      <c r="C49" s="36" t="s">
        <v>1</v>
      </c>
      <c r="D49" s="28">
        <f t="shared" si="12"/>
        <v>0</v>
      </c>
      <c r="E49" s="22">
        <v>0</v>
      </c>
      <c r="F49" s="22">
        <v>0</v>
      </c>
      <c r="G49" s="22">
        <v>0</v>
      </c>
      <c r="H49" s="23">
        <v>0</v>
      </c>
      <c r="I49" s="23">
        <v>0</v>
      </c>
      <c r="J49" s="23">
        <v>0</v>
      </c>
      <c r="K49" s="75"/>
    </row>
    <row r="50" spans="1:11" ht="31.5" customHeight="1" x14ac:dyDescent="0.25">
      <c r="A50" s="92"/>
      <c r="B50" s="64"/>
      <c r="C50" s="36" t="s">
        <v>2</v>
      </c>
      <c r="D50" s="28">
        <f t="shared" si="12"/>
        <v>0</v>
      </c>
      <c r="E50" s="22">
        <v>0</v>
      </c>
      <c r="F50" s="22">
        <v>0</v>
      </c>
      <c r="G50" s="22">
        <v>0</v>
      </c>
      <c r="H50" s="23">
        <v>0</v>
      </c>
      <c r="I50" s="23">
        <v>0</v>
      </c>
      <c r="J50" s="23">
        <v>0</v>
      </c>
      <c r="K50" s="75"/>
    </row>
    <row r="51" spans="1:11" ht="31.5" customHeight="1" x14ac:dyDescent="0.25">
      <c r="A51" s="92"/>
      <c r="B51" s="64"/>
      <c r="C51" s="36" t="s">
        <v>3</v>
      </c>
      <c r="D51" s="28">
        <f t="shared" si="12"/>
        <v>350</v>
      </c>
      <c r="E51" s="22">
        <v>230</v>
      </c>
      <c r="F51" s="22">
        <v>0</v>
      </c>
      <c r="G51" s="22">
        <v>120</v>
      </c>
      <c r="H51" s="23">
        <v>0</v>
      </c>
      <c r="I51" s="23">
        <v>0</v>
      </c>
      <c r="J51" s="23">
        <v>0</v>
      </c>
      <c r="K51" s="75"/>
    </row>
    <row r="52" spans="1:11" ht="31.5" customHeight="1" x14ac:dyDescent="0.25">
      <c r="A52" s="92"/>
      <c r="B52" s="64"/>
      <c r="C52" s="36" t="s">
        <v>4</v>
      </c>
      <c r="D52" s="28">
        <f t="shared" si="12"/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3">
        <v>0</v>
      </c>
      <c r="K52" s="75"/>
    </row>
    <row r="53" spans="1:11" ht="31.5" customHeight="1" x14ac:dyDescent="0.25">
      <c r="A53" s="88" t="s">
        <v>83</v>
      </c>
      <c r="B53" s="64" t="s">
        <v>108</v>
      </c>
      <c r="C53" s="35" t="s">
        <v>26</v>
      </c>
      <c r="D53" s="28">
        <f>SUM(E54:J57)</f>
        <v>2.5</v>
      </c>
      <c r="E53" s="28">
        <f>SUM(E54:E57)</f>
        <v>0</v>
      </c>
      <c r="F53" s="28">
        <f t="shared" ref="F53:J53" si="16">SUM(F54:F57)</f>
        <v>2.5</v>
      </c>
      <c r="G53" s="28">
        <f t="shared" si="16"/>
        <v>0</v>
      </c>
      <c r="H53" s="28">
        <f t="shared" si="16"/>
        <v>0</v>
      </c>
      <c r="I53" s="28">
        <f t="shared" si="16"/>
        <v>0</v>
      </c>
      <c r="J53" s="28">
        <f t="shared" si="16"/>
        <v>0</v>
      </c>
      <c r="K53" s="89" t="s">
        <v>84</v>
      </c>
    </row>
    <row r="54" spans="1:11" ht="31.5" customHeight="1" x14ac:dyDescent="0.25">
      <c r="A54" s="88"/>
      <c r="B54" s="75"/>
      <c r="C54" s="36" t="s">
        <v>1</v>
      </c>
      <c r="D54" s="28">
        <f t="shared" ref="D54:D57" si="17">SUM(E54:J54)</f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89"/>
    </row>
    <row r="55" spans="1:11" ht="31.5" customHeight="1" x14ac:dyDescent="0.25">
      <c r="A55" s="88"/>
      <c r="B55" s="75"/>
      <c r="C55" s="36" t="s">
        <v>2</v>
      </c>
      <c r="D55" s="28">
        <f t="shared" si="17"/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89"/>
    </row>
    <row r="56" spans="1:11" ht="31.5" customHeight="1" x14ac:dyDescent="0.25">
      <c r="A56" s="88"/>
      <c r="B56" s="75"/>
      <c r="C56" s="36" t="s">
        <v>3</v>
      </c>
      <c r="D56" s="28">
        <f t="shared" si="17"/>
        <v>2.5</v>
      </c>
      <c r="E56" s="22">
        <v>0</v>
      </c>
      <c r="F56" s="22">
        <v>2.5</v>
      </c>
      <c r="G56" s="22">
        <v>0</v>
      </c>
      <c r="H56" s="22">
        <v>0</v>
      </c>
      <c r="I56" s="22">
        <v>0</v>
      </c>
      <c r="J56" s="22">
        <v>0</v>
      </c>
      <c r="K56" s="89"/>
    </row>
    <row r="57" spans="1:11" ht="31.5" customHeight="1" x14ac:dyDescent="0.25">
      <c r="A57" s="88"/>
      <c r="B57" s="75"/>
      <c r="C57" s="36" t="s">
        <v>4</v>
      </c>
      <c r="D57" s="28">
        <f t="shared" si="17"/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89"/>
    </row>
    <row r="58" spans="1:11" ht="30.75" customHeight="1" x14ac:dyDescent="0.25">
      <c r="A58" s="84" t="s">
        <v>23</v>
      </c>
      <c r="B58" s="84"/>
      <c r="C58" s="24" t="s">
        <v>26</v>
      </c>
      <c r="D58" s="29">
        <f>SUM(E58:J58)</f>
        <v>1380.8000000000002</v>
      </c>
      <c r="E58" s="29">
        <f>SUM(E59:E62)</f>
        <v>275.10000000000002</v>
      </c>
      <c r="F58" s="29">
        <f t="shared" ref="F58:I58" si="18">SUM(F59:F62)</f>
        <v>444.3</v>
      </c>
      <c r="G58" s="30">
        <f t="shared" si="18"/>
        <v>323.89999999999998</v>
      </c>
      <c r="H58" s="29">
        <f t="shared" si="18"/>
        <v>337.5</v>
      </c>
      <c r="I58" s="29">
        <f t="shared" si="18"/>
        <v>0</v>
      </c>
      <c r="J58" s="29">
        <f>SUM(J59:J62)</f>
        <v>0</v>
      </c>
      <c r="K58" s="66"/>
    </row>
    <row r="59" spans="1:11" ht="30.75" customHeight="1" x14ac:dyDescent="0.25">
      <c r="A59" s="84"/>
      <c r="B59" s="84"/>
      <c r="C59" s="37" t="s">
        <v>1</v>
      </c>
      <c r="D59" s="29">
        <f t="shared" ref="D59:D61" si="19">SUM(E59:J59)</f>
        <v>0</v>
      </c>
      <c r="E59" s="23">
        <f>E9+E14+E19+E24+E29+E34+E39+E44+E49+E54</f>
        <v>0</v>
      </c>
      <c r="F59" s="23">
        <f t="shared" ref="F59:J59" si="20">F9+F14+F19+F24+F29+F34+F39+F44+F49+F54</f>
        <v>0</v>
      </c>
      <c r="G59" s="23">
        <f t="shared" si="20"/>
        <v>0</v>
      </c>
      <c r="H59" s="23">
        <f t="shared" si="20"/>
        <v>0</v>
      </c>
      <c r="I59" s="23">
        <f t="shared" si="20"/>
        <v>0</v>
      </c>
      <c r="J59" s="23">
        <f t="shared" si="20"/>
        <v>0</v>
      </c>
      <c r="K59" s="66"/>
    </row>
    <row r="60" spans="1:11" ht="30.75" customHeight="1" x14ac:dyDescent="0.25">
      <c r="A60" s="84"/>
      <c r="B60" s="84"/>
      <c r="C60" s="37" t="s">
        <v>2</v>
      </c>
      <c r="D60" s="29">
        <f t="shared" si="19"/>
        <v>0</v>
      </c>
      <c r="E60" s="23">
        <f t="shared" ref="E60:J62" si="21">E10+E15+E20+E25+E30+E35+E40+E45+E50+E55</f>
        <v>0</v>
      </c>
      <c r="F60" s="23">
        <f t="shared" si="21"/>
        <v>0</v>
      </c>
      <c r="G60" s="23">
        <f t="shared" si="21"/>
        <v>0</v>
      </c>
      <c r="H60" s="23">
        <f t="shared" si="21"/>
        <v>0</v>
      </c>
      <c r="I60" s="23">
        <f t="shared" si="21"/>
        <v>0</v>
      </c>
      <c r="J60" s="23">
        <f t="shared" si="21"/>
        <v>0</v>
      </c>
      <c r="K60" s="66"/>
    </row>
    <row r="61" spans="1:11" ht="30.75" customHeight="1" x14ac:dyDescent="0.25">
      <c r="A61" s="84"/>
      <c r="B61" s="84"/>
      <c r="C61" s="37" t="s">
        <v>3</v>
      </c>
      <c r="D61" s="29">
        <f t="shared" si="19"/>
        <v>1380.8000000000002</v>
      </c>
      <c r="E61" s="23">
        <f t="shared" si="21"/>
        <v>275.10000000000002</v>
      </c>
      <c r="F61" s="23">
        <f t="shared" si="21"/>
        <v>444.3</v>
      </c>
      <c r="G61" s="23">
        <f t="shared" si="21"/>
        <v>323.89999999999998</v>
      </c>
      <c r="H61" s="23">
        <f t="shared" si="21"/>
        <v>337.5</v>
      </c>
      <c r="I61" s="23">
        <f t="shared" si="21"/>
        <v>0</v>
      </c>
      <c r="J61" s="23">
        <f t="shared" si="21"/>
        <v>0</v>
      </c>
      <c r="K61" s="66"/>
    </row>
    <row r="62" spans="1:11" ht="35.25" customHeight="1" x14ac:dyDescent="0.25">
      <c r="A62" s="84"/>
      <c r="B62" s="84"/>
      <c r="C62" s="37" t="s">
        <v>4</v>
      </c>
      <c r="D62" s="29">
        <f>SUM(E62:J62)</f>
        <v>0</v>
      </c>
      <c r="E62" s="23">
        <f t="shared" si="21"/>
        <v>0</v>
      </c>
      <c r="F62" s="23">
        <f t="shared" si="21"/>
        <v>0</v>
      </c>
      <c r="G62" s="23">
        <f t="shared" si="21"/>
        <v>0</v>
      </c>
      <c r="H62" s="23">
        <f t="shared" si="21"/>
        <v>0</v>
      </c>
      <c r="I62" s="23">
        <f t="shared" si="21"/>
        <v>0</v>
      </c>
      <c r="J62" s="23">
        <f t="shared" si="21"/>
        <v>0</v>
      </c>
      <c r="K62" s="66"/>
    </row>
    <row r="63" spans="1:11" ht="18.75" customHeight="1" x14ac:dyDescent="0.25">
      <c r="A63" s="69" t="s">
        <v>15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</row>
    <row r="64" spans="1:11" ht="31.5" customHeight="1" x14ac:dyDescent="0.25">
      <c r="A64" s="62" t="s">
        <v>56</v>
      </c>
      <c r="B64" s="64" t="s">
        <v>27</v>
      </c>
      <c r="C64" s="35" t="s">
        <v>26</v>
      </c>
      <c r="D64" s="28">
        <f>SUM(E64:J64)</f>
        <v>575</v>
      </c>
      <c r="E64" s="28">
        <f>E65+E66+E67+E68</f>
        <v>200</v>
      </c>
      <c r="F64" s="28">
        <f t="shared" ref="F64:J64" si="22">F65+F66+F67+F68</f>
        <v>125</v>
      </c>
      <c r="G64" s="28">
        <f t="shared" si="22"/>
        <v>130</v>
      </c>
      <c r="H64" s="28">
        <f t="shared" si="22"/>
        <v>120</v>
      </c>
      <c r="I64" s="28">
        <f t="shared" si="22"/>
        <v>0</v>
      </c>
      <c r="J64" s="28">
        <f t="shared" si="22"/>
        <v>0</v>
      </c>
      <c r="K64" s="66" t="s">
        <v>86</v>
      </c>
    </row>
    <row r="65" spans="1:11" ht="29.25" customHeight="1" x14ac:dyDescent="0.25">
      <c r="A65" s="62"/>
      <c r="B65" s="64"/>
      <c r="C65" s="36" t="s">
        <v>1</v>
      </c>
      <c r="D65" s="28">
        <f t="shared" ref="D65:D68" si="23">SUM(E65:J65)</f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66"/>
    </row>
    <row r="66" spans="1:11" ht="35.25" customHeight="1" x14ac:dyDescent="0.25">
      <c r="A66" s="62"/>
      <c r="B66" s="64"/>
      <c r="C66" s="36" t="s">
        <v>2</v>
      </c>
      <c r="D66" s="28">
        <f t="shared" si="23"/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66"/>
    </row>
    <row r="67" spans="1:11" ht="30.75" customHeight="1" x14ac:dyDescent="0.25">
      <c r="A67" s="62"/>
      <c r="B67" s="64"/>
      <c r="C67" s="36" t="s">
        <v>3</v>
      </c>
      <c r="D67" s="28">
        <f t="shared" si="23"/>
        <v>575</v>
      </c>
      <c r="E67" s="22">
        <v>200</v>
      </c>
      <c r="F67" s="22">
        <v>125</v>
      </c>
      <c r="G67" s="22">
        <v>130</v>
      </c>
      <c r="H67" s="22">
        <v>120</v>
      </c>
      <c r="I67" s="22">
        <v>0</v>
      </c>
      <c r="J67" s="22">
        <v>0</v>
      </c>
      <c r="K67" s="66"/>
    </row>
    <row r="68" spans="1:11" ht="30" customHeight="1" x14ac:dyDescent="0.25">
      <c r="A68" s="62"/>
      <c r="B68" s="64"/>
      <c r="C68" s="36" t="s">
        <v>4</v>
      </c>
      <c r="D68" s="28">
        <f t="shared" si="23"/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66"/>
    </row>
    <row r="69" spans="1:11" ht="30" customHeight="1" x14ac:dyDescent="0.25">
      <c r="A69" s="62" t="s">
        <v>59</v>
      </c>
      <c r="B69" s="64" t="s">
        <v>85</v>
      </c>
      <c r="C69" s="35" t="s">
        <v>26</v>
      </c>
      <c r="D69" s="28">
        <f>SUM(E69:J69)</f>
        <v>632.4</v>
      </c>
      <c r="E69" s="28">
        <f>E70+E71+E72+E73</f>
        <v>296</v>
      </c>
      <c r="F69" s="28">
        <f t="shared" ref="F69:J69" si="24">F70+F71+F72+F73</f>
        <v>120</v>
      </c>
      <c r="G69" s="28">
        <f t="shared" si="24"/>
        <v>73.900000000000006</v>
      </c>
      <c r="H69" s="28">
        <f t="shared" si="24"/>
        <v>142.5</v>
      </c>
      <c r="I69" s="28">
        <f t="shared" si="24"/>
        <v>0</v>
      </c>
      <c r="J69" s="28">
        <f t="shared" si="24"/>
        <v>0</v>
      </c>
      <c r="K69" s="66" t="s">
        <v>11</v>
      </c>
    </row>
    <row r="70" spans="1:11" ht="30" customHeight="1" x14ac:dyDescent="0.25">
      <c r="A70" s="62"/>
      <c r="B70" s="64"/>
      <c r="C70" s="36" t="s">
        <v>1</v>
      </c>
      <c r="D70" s="28">
        <f t="shared" ref="D70:D73" si="25">SUM(E70:J70)</f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66"/>
    </row>
    <row r="71" spans="1:11" ht="30" customHeight="1" x14ac:dyDescent="0.25">
      <c r="A71" s="62"/>
      <c r="B71" s="64"/>
      <c r="C71" s="36" t="s">
        <v>2</v>
      </c>
      <c r="D71" s="28">
        <f t="shared" si="25"/>
        <v>230.7</v>
      </c>
      <c r="E71" s="22">
        <v>230.7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66"/>
    </row>
    <row r="72" spans="1:11" ht="30" customHeight="1" x14ac:dyDescent="0.25">
      <c r="A72" s="62"/>
      <c r="B72" s="64"/>
      <c r="C72" s="36" t="s">
        <v>3</v>
      </c>
      <c r="D72" s="28">
        <f t="shared" si="25"/>
        <v>401.70000000000005</v>
      </c>
      <c r="E72" s="22">
        <v>65.3</v>
      </c>
      <c r="F72" s="22">
        <v>120</v>
      </c>
      <c r="G72" s="22">
        <v>73.900000000000006</v>
      </c>
      <c r="H72" s="22">
        <v>142.5</v>
      </c>
      <c r="I72" s="22">
        <v>0</v>
      </c>
      <c r="J72" s="22">
        <v>0</v>
      </c>
      <c r="K72" s="66"/>
    </row>
    <row r="73" spans="1:11" ht="30" customHeight="1" x14ac:dyDescent="0.25">
      <c r="A73" s="62"/>
      <c r="B73" s="64"/>
      <c r="C73" s="36" t="s">
        <v>4</v>
      </c>
      <c r="D73" s="28">
        <f t="shared" si="25"/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66"/>
    </row>
    <row r="74" spans="1:11" ht="30" customHeight="1" x14ac:dyDescent="0.25">
      <c r="A74" s="62" t="s">
        <v>57</v>
      </c>
      <c r="B74" s="64" t="s">
        <v>28</v>
      </c>
      <c r="C74" s="35" t="s">
        <v>26</v>
      </c>
      <c r="D74" s="28">
        <f>SUM(E74:J74)</f>
        <v>557.20000000000005</v>
      </c>
      <c r="E74" s="28">
        <f>E75+E76+E77+E78</f>
        <v>29.3</v>
      </c>
      <c r="F74" s="28">
        <f t="shared" ref="F74:J74" si="26">F75+F76+F77+F78</f>
        <v>107.9</v>
      </c>
      <c r="G74" s="28">
        <f t="shared" si="26"/>
        <v>173</v>
      </c>
      <c r="H74" s="28">
        <f t="shared" si="26"/>
        <v>167</v>
      </c>
      <c r="I74" s="28">
        <f t="shared" si="26"/>
        <v>80</v>
      </c>
      <c r="J74" s="28">
        <f t="shared" si="26"/>
        <v>0</v>
      </c>
      <c r="K74" s="66" t="s">
        <v>86</v>
      </c>
    </row>
    <row r="75" spans="1:11" ht="30" customHeight="1" x14ac:dyDescent="0.25">
      <c r="A75" s="62"/>
      <c r="B75" s="64"/>
      <c r="C75" s="36" t="s">
        <v>1</v>
      </c>
      <c r="D75" s="28">
        <f t="shared" ref="D75:D78" si="27">SUM(E75:J75)</f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66"/>
    </row>
    <row r="76" spans="1:11" ht="30" customHeight="1" x14ac:dyDescent="0.25">
      <c r="A76" s="62"/>
      <c r="B76" s="64"/>
      <c r="C76" s="36" t="s">
        <v>2</v>
      </c>
      <c r="D76" s="28">
        <f t="shared" si="27"/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66"/>
    </row>
    <row r="77" spans="1:11" ht="30" customHeight="1" x14ac:dyDescent="0.25">
      <c r="A77" s="62"/>
      <c r="B77" s="64"/>
      <c r="C77" s="36" t="s">
        <v>3</v>
      </c>
      <c r="D77" s="28">
        <f t="shared" si="27"/>
        <v>557.20000000000005</v>
      </c>
      <c r="E77" s="22">
        <v>29.3</v>
      </c>
      <c r="F77" s="22">
        <v>107.9</v>
      </c>
      <c r="G77" s="22">
        <v>173</v>
      </c>
      <c r="H77" s="22">
        <v>167</v>
      </c>
      <c r="I77" s="22">
        <v>80</v>
      </c>
      <c r="J77" s="22">
        <v>0</v>
      </c>
      <c r="K77" s="66"/>
    </row>
    <row r="78" spans="1:11" ht="30" customHeight="1" x14ac:dyDescent="0.25">
      <c r="A78" s="62"/>
      <c r="B78" s="64"/>
      <c r="C78" s="36" t="s">
        <v>4</v>
      </c>
      <c r="D78" s="28">
        <f t="shared" si="27"/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66"/>
    </row>
    <row r="79" spans="1:11" ht="30" customHeight="1" x14ac:dyDescent="0.25">
      <c r="A79" s="62" t="s">
        <v>60</v>
      </c>
      <c r="B79" s="64" t="s">
        <v>28</v>
      </c>
      <c r="C79" s="35" t="s">
        <v>26</v>
      </c>
      <c r="D79" s="28">
        <f>SUM(E79:J79)</f>
        <v>883</v>
      </c>
      <c r="E79" s="28">
        <f>E80+E81+E82+E83</f>
        <v>601.5</v>
      </c>
      <c r="F79" s="28">
        <f t="shared" ref="F79:J79" si="28">F80+F81+F82+F83</f>
        <v>174.5</v>
      </c>
      <c r="G79" s="28">
        <f t="shared" si="28"/>
        <v>57</v>
      </c>
      <c r="H79" s="28">
        <f t="shared" si="28"/>
        <v>50</v>
      </c>
      <c r="I79" s="28">
        <f t="shared" si="28"/>
        <v>0</v>
      </c>
      <c r="J79" s="28">
        <f t="shared" si="28"/>
        <v>0</v>
      </c>
      <c r="K79" s="66" t="s">
        <v>11</v>
      </c>
    </row>
    <row r="80" spans="1:11" ht="30" customHeight="1" x14ac:dyDescent="0.25">
      <c r="A80" s="63"/>
      <c r="B80" s="64"/>
      <c r="C80" s="36" t="s">
        <v>1</v>
      </c>
      <c r="D80" s="28">
        <f t="shared" ref="D80:D83" si="29">SUM(E80:J80)</f>
        <v>0</v>
      </c>
      <c r="E80" s="22">
        <v>0</v>
      </c>
      <c r="F80" s="22">
        <v>0</v>
      </c>
      <c r="G80" s="22">
        <v>0</v>
      </c>
      <c r="H80" s="23">
        <v>0</v>
      </c>
      <c r="I80" s="23">
        <v>0</v>
      </c>
      <c r="J80" s="23">
        <v>0</v>
      </c>
      <c r="K80" s="66"/>
    </row>
    <row r="81" spans="1:11" ht="30" customHeight="1" x14ac:dyDescent="0.25">
      <c r="A81" s="63"/>
      <c r="B81" s="64"/>
      <c r="C81" s="36" t="s">
        <v>2</v>
      </c>
      <c r="D81" s="28">
        <f t="shared" si="29"/>
        <v>429.9</v>
      </c>
      <c r="E81" s="22">
        <v>429.9</v>
      </c>
      <c r="F81" s="22">
        <v>0</v>
      </c>
      <c r="G81" s="22">
        <v>0</v>
      </c>
      <c r="H81" s="23">
        <v>0</v>
      </c>
      <c r="I81" s="23">
        <v>0</v>
      </c>
      <c r="J81" s="23">
        <v>0</v>
      </c>
      <c r="K81" s="66"/>
    </row>
    <row r="82" spans="1:11" ht="30" customHeight="1" x14ac:dyDescent="0.25">
      <c r="A82" s="63"/>
      <c r="B82" s="64"/>
      <c r="C82" s="36" t="s">
        <v>3</v>
      </c>
      <c r="D82" s="28">
        <f t="shared" si="29"/>
        <v>453.1</v>
      </c>
      <c r="E82" s="22">
        <v>171.6</v>
      </c>
      <c r="F82" s="22">
        <v>174.5</v>
      </c>
      <c r="G82" s="22">
        <v>57</v>
      </c>
      <c r="H82" s="23">
        <v>50</v>
      </c>
      <c r="I82" s="23">
        <v>0</v>
      </c>
      <c r="J82" s="23">
        <v>0</v>
      </c>
      <c r="K82" s="66"/>
    </row>
    <row r="83" spans="1:11" ht="30" customHeight="1" x14ac:dyDescent="0.25">
      <c r="A83" s="63"/>
      <c r="B83" s="64"/>
      <c r="C83" s="36" t="s">
        <v>4</v>
      </c>
      <c r="D83" s="28">
        <f t="shared" si="29"/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66"/>
    </row>
    <row r="84" spans="1:11" ht="30" customHeight="1" x14ac:dyDescent="0.25">
      <c r="A84" s="62" t="s">
        <v>61</v>
      </c>
      <c r="B84" s="64" t="s">
        <v>29</v>
      </c>
      <c r="C84" s="35" t="s">
        <v>26</v>
      </c>
      <c r="D84" s="28">
        <f>SUM(E84:J84)</f>
        <v>468</v>
      </c>
      <c r="E84" s="28">
        <f>E85+E86+E87+E88</f>
        <v>147</v>
      </c>
      <c r="F84" s="28">
        <f t="shared" ref="F84:J84" si="30">F85+F86+F87+F88</f>
        <v>116</v>
      </c>
      <c r="G84" s="28">
        <v>103</v>
      </c>
      <c r="H84" s="28">
        <f t="shared" si="30"/>
        <v>102</v>
      </c>
      <c r="I84" s="28">
        <f t="shared" si="30"/>
        <v>0</v>
      </c>
      <c r="J84" s="28">
        <f t="shared" si="30"/>
        <v>0</v>
      </c>
      <c r="K84" s="66" t="s">
        <v>86</v>
      </c>
    </row>
    <row r="85" spans="1:11" ht="30" customHeight="1" x14ac:dyDescent="0.25">
      <c r="A85" s="62"/>
      <c r="B85" s="64"/>
      <c r="C85" s="36" t="s">
        <v>1</v>
      </c>
      <c r="D85" s="28">
        <f t="shared" ref="D85:D92" si="31">SUM(E85:J85)</f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66"/>
    </row>
    <row r="86" spans="1:11" ht="30" customHeight="1" x14ac:dyDescent="0.25">
      <c r="A86" s="62"/>
      <c r="B86" s="64"/>
      <c r="C86" s="36" t="s">
        <v>2</v>
      </c>
      <c r="D86" s="28">
        <f t="shared" si="31"/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66"/>
    </row>
    <row r="87" spans="1:11" ht="30" customHeight="1" x14ac:dyDescent="0.25">
      <c r="A87" s="62"/>
      <c r="B87" s="64"/>
      <c r="C87" s="36" t="s">
        <v>3</v>
      </c>
      <c r="D87" s="28">
        <f t="shared" si="31"/>
        <v>468</v>
      </c>
      <c r="E87" s="22">
        <v>147</v>
      </c>
      <c r="F87" s="22">
        <v>116</v>
      </c>
      <c r="G87" s="22">
        <v>103</v>
      </c>
      <c r="H87" s="22">
        <v>102</v>
      </c>
      <c r="I87" s="22">
        <v>0</v>
      </c>
      <c r="J87" s="22">
        <v>0</v>
      </c>
      <c r="K87" s="66"/>
    </row>
    <row r="88" spans="1:11" ht="30" customHeight="1" x14ac:dyDescent="0.25">
      <c r="A88" s="62"/>
      <c r="B88" s="64"/>
      <c r="C88" s="36" t="s">
        <v>4</v>
      </c>
      <c r="D88" s="28">
        <f t="shared" si="31"/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66"/>
    </row>
    <row r="89" spans="1:11" ht="30" customHeight="1" x14ac:dyDescent="0.25">
      <c r="A89" s="62" t="s">
        <v>62</v>
      </c>
      <c r="B89" s="64" t="s">
        <v>63</v>
      </c>
      <c r="C89" s="35" t="s">
        <v>26</v>
      </c>
      <c r="D89" s="28">
        <f>SUM(E89:J89)</f>
        <v>194.9</v>
      </c>
      <c r="E89" s="28">
        <f>E90+E91+E92+E93</f>
        <v>90</v>
      </c>
      <c r="F89" s="28">
        <f t="shared" ref="F89:J89" si="32">F90+F91+F92+F93</f>
        <v>26</v>
      </c>
      <c r="G89" s="28">
        <f t="shared" si="32"/>
        <v>38.9</v>
      </c>
      <c r="H89" s="28">
        <f t="shared" si="32"/>
        <v>40</v>
      </c>
      <c r="I89" s="28">
        <f t="shared" si="32"/>
        <v>0</v>
      </c>
      <c r="J89" s="28">
        <f t="shared" si="32"/>
        <v>0</v>
      </c>
      <c r="K89" s="66" t="s">
        <v>11</v>
      </c>
    </row>
    <row r="90" spans="1:11" ht="30" customHeight="1" x14ac:dyDescent="0.25">
      <c r="A90" s="62"/>
      <c r="B90" s="64"/>
      <c r="C90" s="36" t="s">
        <v>1</v>
      </c>
      <c r="D90" s="28">
        <f>SUM(E90:J90)</f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66"/>
    </row>
    <row r="91" spans="1:11" ht="30" customHeight="1" x14ac:dyDescent="0.25">
      <c r="A91" s="62"/>
      <c r="B91" s="64"/>
      <c r="C91" s="36" t="s">
        <v>2</v>
      </c>
      <c r="D91" s="28">
        <f t="shared" si="31"/>
        <v>70.2</v>
      </c>
      <c r="E91" s="22">
        <v>70.2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66"/>
    </row>
    <row r="92" spans="1:11" ht="30" customHeight="1" x14ac:dyDescent="0.25">
      <c r="A92" s="62"/>
      <c r="B92" s="64"/>
      <c r="C92" s="36" t="s">
        <v>3</v>
      </c>
      <c r="D92" s="28">
        <f t="shared" si="31"/>
        <v>124.69999999999999</v>
      </c>
      <c r="E92" s="22">
        <v>19.8</v>
      </c>
      <c r="F92" s="22">
        <v>26</v>
      </c>
      <c r="G92" s="22">
        <v>38.9</v>
      </c>
      <c r="H92" s="22">
        <v>40</v>
      </c>
      <c r="I92" s="22">
        <v>0</v>
      </c>
      <c r="J92" s="22">
        <v>0</v>
      </c>
      <c r="K92" s="66"/>
    </row>
    <row r="93" spans="1:11" ht="30" customHeight="1" x14ac:dyDescent="0.25">
      <c r="A93" s="62"/>
      <c r="B93" s="64"/>
      <c r="C93" s="36" t="s">
        <v>4</v>
      </c>
      <c r="D93" s="28">
        <f>SUM(E93:J93)</f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66"/>
    </row>
    <row r="94" spans="1:11" ht="30" customHeight="1" x14ac:dyDescent="0.25">
      <c r="A94" s="62" t="s">
        <v>64</v>
      </c>
      <c r="B94" s="64" t="s">
        <v>30</v>
      </c>
      <c r="C94" s="35" t="s">
        <v>26</v>
      </c>
      <c r="D94" s="28">
        <f>SUM(E94:J94)</f>
        <v>529.30000000000007</v>
      </c>
      <c r="E94" s="28">
        <f>E95+E96+E97+E98</f>
        <v>244.5</v>
      </c>
      <c r="F94" s="28">
        <f t="shared" ref="F94:J94" si="33">F95+F96+F97+F98</f>
        <v>79.7</v>
      </c>
      <c r="G94" s="28">
        <f t="shared" si="33"/>
        <v>87.9</v>
      </c>
      <c r="H94" s="28">
        <f t="shared" si="33"/>
        <v>117.2</v>
      </c>
      <c r="I94" s="28">
        <f t="shared" si="33"/>
        <v>0</v>
      </c>
      <c r="J94" s="28">
        <f t="shared" si="33"/>
        <v>0</v>
      </c>
      <c r="K94" s="66" t="s">
        <v>11</v>
      </c>
    </row>
    <row r="95" spans="1:11" ht="30" customHeight="1" x14ac:dyDescent="0.25">
      <c r="A95" s="62"/>
      <c r="B95" s="64"/>
      <c r="C95" s="36" t="s">
        <v>1</v>
      </c>
      <c r="D95" s="28">
        <f t="shared" ref="D95:D98" si="34">SUM(E95:J95)</f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66"/>
    </row>
    <row r="96" spans="1:11" ht="30" customHeight="1" x14ac:dyDescent="0.25">
      <c r="A96" s="62"/>
      <c r="B96" s="64"/>
      <c r="C96" s="36" t="s">
        <v>2</v>
      </c>
      <c r="D96" s="28">
        <f t="shared" si="34"/>
        <v>150.1</v>
      </c>
      <c r="E96" s="22">
        <v>150.1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66"/>
    </row>
    <row r="97" spans="1:11" ht="30" customHeight="1" x14ac:dyDescent="0.25">
      <c r="A97" s="62"/>
      <c r="B97" s="64"/>
      <c r="C97" s="36" t="s">
        <v>3</v>
      </c>
      <c r="D97" s="28">
        <f t="shared" si="34"/>
        <v>379.2</v>
      </c>
      <c r="E97" s="22">
        <f>42.4+52</f>
        <v>94.4</v>
      </c>
      <c r="F97" s="22">
        <v>79.7</v>
      </c>
      <c r="G97" s="22">
        <v>87.9</v>
      </c>
      <c r="H97" s="22">
        <v>117.2</v>
      </c>
      <c r="I97" s="22">
        <v>0</v>
      </c>
      <c r="J97" s="22">
        <v>0</v>
      </c>
      <c r="K97" s="66"/>
    </row>
    <row r="98" spans="1:11" ht="30" customHeight="1" x14ac:dyDescent="0.25">
      <c r="A98" s="62"/>
      <c r="B98" s="64"/>
      <c r="C98" s="36" t="s">
        <v>4</v>
      </c>
      <c r="D98" s="28">
        <f t="shared" si="34"/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66"/>
    </row>
    <row r="99" spans="1:11" ht="18" customHeight="1" x14ac:dyDescent="0.25">
      <c r="A99" s="62" t="s">
        <v>65</v>
      </c>
      <c r="B99" s="74" t="s">
        <v>108</v>
      </c>
      <c r="C99" s="35" t="s">
        <v>26</v>
      </c>
      <c r="D99" s="28">
        <f>SUM(E99:J99)</f>
        <v>1798.5</v>
      </c>
      <c r="E99" s="28">
        <f>SUM(E100:E103)</f>
        <v>245</v>
      </c>
      <c r="F99" s="28">
        <f t="shared" ref="F99:J99" si="35">SUM(F100:F103)</f>
        <v>570.70000000000005</v>
      </c>
      <c r="G99" s="28">
        <f t="shared" si="35"/>
        <v>337.8</v>
      </c>
      <c r="H99" s="28">
        <f t="shared" si="35"/>
        <v>245</v>
      </c>
      <c r="I99" s="28">
        <f t="shared" si="35"/>
        <v>200</v>
      </c>
      <c r="J99" s="28">
        <f t="shared" si="35"/>
        <v>200</v>
      </c>
      <c r="K99" s="66" t="s">
        <v>11</v>
      </c>
    </row>
    <row r="100" spans="1:11" x14ac:dyDescent="0.25">
      <c r="A100" s="62"/>
      <c r="B100" s="74"/>
      <c r="C100" s="36" t="s">
        <v>1</v>
      </c>
      <c r="D100" s="28">
        <f t="shared" ref="D100:D103" si="36">SUM(E100:J100)</f>
        <v>0</v>
      </c>
      <c r="E100" s="22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66"/>
    </row>
    <row r="101" spans="1:11" x14ac:dyDescent="0.25">
      <c r="A101" s="62"/>
      <c r="B101" s="74"/>
      <c r="C101" s="36" t="s">
        <v>2</v>
      </c>
      <c r="D101" s="28">
        <f t="shared" si="36"/>
        <v>0</v>
      </c>
      <c r="E101" s="22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66"/>
    </row>
    <row r="102" spans="1:11" ht="21.75" customHeight="1" x14ac:dyDescent="0.25">
      <c r="A102" s="62"/>
      <c r="B102" s="74"/>
      <c r="C102" s="36" t="s">
        <v>3</v>
      </c>
      <c r="D102" s="28">
        <f t="shared" si="36"/>
        <v>1798.5</v>
      </c>
      <c r="E102" s="22">
        <v>245</v>
      </c>
      <c r="F102" s="23">
        <v>570.70000000000005</v>
      </c>
      <c r="G102" s="23">
        <v>337.8</v>
      </c>
      <c r="H102" s="23">
        <v>245</v>
      </c>
      <c r="I102" s="23">
        <v>200</v>
      </c>
      <c r="J102" s="23">
        <v>200</v>
      </c>
      <c r="K102" s="66"/>
    </row>
    <row r="103" spans="1:11" ht="30" customHeight="1" x14ac:dyDescent="0.25">
      <c r="A103" s="62"/>
      <c r="B103" s="74"/>
      <c r="C103" s="36" t="s">
        <v>4</v>
      </c>
      <c r="D103" s="28">
        <f t="shared" si="36"/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66"/>
    </row>
    <row r="104" spans="1:11" ht="18" customHeight="1" x14ac:dyDescent="0.25">
      <c r="A104" s="62" t="s">
        <v>68</v>
      </c>
      <c r="B104" s="87" t="s">
        <v>112</v>
      </c>
      <c r="C104" s="35" t="s">
        <v>26</v>
      </c>
      <c r="D104" s="27">
        <f>SUM(E104:J104)</f>
        <v>445.9</v>
      </c>
      <c r="E104" s="27">
        <f>E105+E106+E107+E108</f>
        <v>231</v>
      </c>
      <c r="F104" s="27">
        <f t="shared" ref="F104:J104" si="37">F105+F106+F107+F108</f>
        <v>0</v>
      </c>
      <c r="G104" s="27">
        <f t="shared" si="37"/>
        <v>0</v>
      </c>
      <c r="H104" s="27">
        <f t="shared" si="37"/>
        <v>214.9</v>
      </c>
      <c r="I104" s="27">
        <f t="shared" si="37"/>
        <v>0</v>
      </c>
      <c r="J104" s="27">
        <f t="shared" si="37"/>
        <v>0</v>
      </c>
      <c r="K104" s="66" t="s">
        <v>11</v>
      </c>
    </row>
    <row r="105" spans="1:11" ht="17.25" customHeight="1" x14ac:dyDescent="0.25">
      <c r="A105" s="62"/>
      <c r="B105" s="87"/>
      <c r="C105" s="36" t="s">
        <v>1</v>
      </c>
      <c r="D105" s="27">
        <f>SUM(E105:J105)</f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66"/>
    </row>
    <row r="106" spans="1:11" ht="14.25" customHeight="1" x14ac:dyDescent="0.25">
      <c r="A106" s="62"/>
      <c r="B106" s="87"/>
      <c r="C106" s="36" t="s">
        <v>2</v>
      </c>
      <c r="D106" s="27">
        <f t="shared" ref="D106:D108" si="38">SUM(E106:J106)</f>
        <v>180.1</v>
      </c>
      <c r="E106" s="23">
        <v>180.1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66"/>
    </row>
    <row r="107" spans="1:11" ht="17.25" customHeight="1" x14ac:dyDescent="0.25">
      <c r="A107" s="62"/>
      <c r="B107" s="87"/>
      <c r="C107" s="36" t="s">
        <v>3</v>
      </c>
      <c r="D107" s="27">
        <f t="shared" si="38"/>
        <v>265.8</v>
      </c>
      <c r="E107" s="23">
        <v>50.9</v>
      </c>
      <c r="F107" s="23">
        <v>0</v>
      </c>
      <c r="G107" s="23">
        <v>0</v>
      </c>
      <c r="H107" s="25">
        <v>214.9</v>
      </c>
      <c r="I107" s="23">
        <v>0</v>
      </c>
      <c r="J107" s="23">
        <v>0</v>
      </c>
      <c r="K107" s="66"/>
    </row>
    <row r="108" spans="1:11" ht="28.5" customHeight="1" x14ac:dyDescent="0.25">
      <c r="A108" s="62"/>
      <c r="B108" s="87"/>
      <c r="C108" s="36" t="s">
        <v>4</v>
      </c>
      <c r="D108" s="27">
        <f t="shared" si="38"/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66"/>
    </row>
    <row r="109" spans="1:11" ht="21.75" customHeight="1" x14ac:dyDescent="0.25">
      <c r="A109" s="62" t="s">
        <v>66</v>
      </c>
      <c r="B109" s="73" t="s">
        <v>108</v>
      </c>
      <c r="C109" s="35" t="s">
        <v>26</v>
      </c>
      <c r="D109" s="28">
        <f>SUM(E109:J109)</f>
        <v>530.29999999999995</v>
      </c>
      <c r="E109" s="27">
        <f>E110+E111+E112+E113</f>
        <v>233.8</v>
      </c>
      <c r="F109" s="27">
        <f t="shared" ref="F109:J109" si="39">F110+F111+F112+F113</f>
        <v>40</v>
      </c>
      <c r="G109" s="27">
        <f t="shared" si="39"/>
        <v>214.5</v>
      </c>
      <c r="H109" s="27">
        <f t="shared" si="39"/>
        <v>42</v>
      </c>
      <c r="I109" s="27">
        <f t="shared" si="39"/>
        <v>0</v>
      </c>
      <c r="J109" s="27">
        <f t="shared" si="39"/>
        <v>0</v>
      </c>
      <c r="K109" s="66" t="s">
        <v>88</v>
      </c>
    </row>
    <row r="110" spans="1:11" ht="21.75" customHeight="1" x14ac:dyDescent="0.25">
      <c r="A110" s="62"/>
      <c r="B110" s="73"/>
      <c r="C110" s="36" t="s">
        <v>1</v>
      </c>
      <c r="D110" s="28">
        <f t="shared" ref="D110:D113" si="40">SUM(E110:J110)</f>
        <v>0</v>
      </c>
      <c r="E110" s="22">
        <v>0</v>
      </c>
      <c r="F110" s="22">
        <v>0</v>
      </c>
      <c r="G110" s="23">
        <v>0</v>
      </c>
      <c r="H110" s="23">
        <v>0</v>
      </c>
      <c r="I110" s="22">
        <v>0</v>
      </c>
      <c r="J110" s="22">
        <v>0</v>
      </c>
      <c r="K110" s="66"/>
    </row>
    <row r="111" spans="1:11" ht="22.5" customHeight="1" x14ac:dyDescent="0.25">
      <c r="A111" s="62"/>
      <c r="B111" s="73"/>
      <c r="C111" s="36" t="s">
        <v>2</v>
      </c>
      <c r="D111" s="28">
        <f t="shared" si="40"/>
        <v>430.3</v>
      </c>
      <c r="E111" s="22">
        <v>193.8</v>
      </c>
      <c r="F111" s="22">
        <v>0</v>
      </c>
      <c r="G111" s="23">
        <v>194.5</v>
      </c>
      <c r="H111" s="23">
        <v>42</v>
      </c>
      <c r="I111" s="22">
        <v>0</v>
      </c>
      <c r="J111" s="22">
        <v>0</v>
      </c>
      <c r="K111" s="66"/>
    </row>
    <row r="112" spans="1:11" ht="19.5" customHeight="1" x14ac:dyDescent="0.25">
      <c r="A112" s="62"/>
      <c r="B112" s="73"/>
      <c r="C112" s="36" t="s">
        <v>3</v>
      </c>
      <c r="D112" s="28">
        <f t="shared" si="40"/>
        <v>100</v>
      </c>
      <c r="E112" s="22">
        <v>40</v>
      </c>
      <c r="F112" s="22">
        <v>40</v>
      </c>
      <c r="G112" s="23">
        <v>20</v>
      </c>
      <c r="H112" s="23">
        <v>0</v>
      </c>
      <c r="I112" s="22">
        <v>0</v>
      </c>
      <c r="J112" s="22">
        <v>0</v>
      </c>
      <c r="K112" s="66"/>
    </row>
    <row r="113" spans="1:11" ht="30" customHeight="1" x14ac:dyDescent="0.25">
      <c r="A113" s="62"/>
      <c r="B113" s="73"/>
      <c r="C113" s="36" t="s">
        <v>4</v>
      </c>
      <c r="D113" s="28">
        <f t="shared" si="40"/>
        <v>0</v>
      </c>
      <c r="E113" s="22">
        <v>0</v>
      </c>
      <c r="F113" s="22">
        <v>0</v>
      </c>
      <c r="G113" s="23">
        <v>0</v>
      </c>
      <c r="H113" s="23">
        <v>0</v>
      </c>
      <c r="I113" s="22">
        <v>0</v>
      </c>
      <c r="J113" s="22">
        <v>0</v>
      </c>
      <c r="K113" s="66"/>
    </row>
    <row r="114" spans="1:11" ht="21" customHeight="1" x14ac:dyDescent="0.25">
      <c r="A114" s="62" t="s">
        <v>67</v>
      </c>
      <c r="B114" s="74" t="s">
        <v>108</v>
      </c>
      <c r="C114" s="35" t="s">
        <v>26</v>
      </c>
      <c r="D114" s="28">
        <f>SUM(E114:J114)</f>
        <v>20</v>
      </c>
      <c r="E114" s="27">
        <f>E115+E116+E117+E118</f>
        <v>20</v>
      </c>
      <c r="F114" s="27">
        <f t="shared" ref="F114:J114" si="41">F115+F116+F117+F118</f>
        <v>0</v>
      </c>
      <c r="G114" s="27">
        <f t="shared" si="41"/>
        <v>0</v>
      </c>
      <c r="H114" s="27">
        <f t="shared" si="41"/>
        <v>0</v>
      </c>
      <c r="I114" s="27">
        <f t="shared" si="41"/>
        <v>0</v>
      </c>
      <c r="J114" s="27">
        <f t="shared" si="41"/>
        <v>0</v>
      </c>
      <c r="K114" s="66" t="s">
        <v>89</v>
      </c>
    </row>
    <row r="115" spans="1:11" x14ac:dyDescent="0.25">
      <c r="A115" s="63"/>
      <c r="B115" s="74"/>
      <c r="C115" s="36" t="s">
        <v>1</v>
      </c>
      <c r="D115" s="28">
        <f t="shared" ref="D115:D118" si="42">SUM(E115:J115)</f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86"/>
    </row>
    <row r="116" spans="1:11" ht="16.5" customHeight="1" x14ac:dyDescent="0.25">
      <c r="A116" s="63"/>
      <c r="B116" s="74"/>
      <c r="C116" s="36" t="s">
        <v>2</v>
      </c>
      <c r="D116" s="28">
        <f t="shared" si="42"/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86"/>
    </row>
    <row r="117" spans="1:11" ht="15.75" customHeight="1" x14ac:dyDescent="0.25">
      <c r="A117" s="63"/>
      <c r="B117" s="74"/>
      <c r="C117" s="36" t="s">
        <v>3</v>
      </c>
      <c r="D117" s="28">
        <f t="shared" si="42"/>
        <v>20</v>
      </c>
      <c r="E117" s="22">
        <v>20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86"/>
    </row>
    <row r="118" spans="1:11" ht="30" customHeight="1" x14ac:dyDescent="0.25">
      <c r="A118" s="63"/>
      <c r="B118" s="74"/>
      <c r="C118" s="36" t="s">
        <v>4</v>
      </c>
      <c r="D118" s="28">
        <f t="shared" si="42"/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86"/>
    </row>
    <row r="119" spans="1:11" ht="20.25" customHeight="1" x14ac:dyDescent="0.25">
      <c r="A119" s="76" t="s">
        <v>115</v>
      </c>
      <c r="B119" s="90" t="s">
        <v>117</v>
      </c>
      <c r="C119" s="24" t="s">
        <v>26</v>
      </c>
      <c r="D119" s="27">
        <v>0</v>
      </c>
      <c r="E119" s="27">
        <f>SUM(E120:E123)</f>
        <v>0</v>
      </c>
      <c r="F119" s="27">
        <f t="shared" ref="F119" si="43">SUM(F120:F123)</f>
        <v>0</v>
      </c>
      <c r="G119" s="27">
        <v>0</v>
      </c>
      <c r="H119" s="27">
        <v>0</v>
      </c>
      <c r="I119" s="27">
        <v>0</v>
      </c>
      <c r="J119" s="27">
        <v>0</v>
      </c>
      <c r="K119" s="79" t="s">
        <v>116</v>
      </c>
    </row>
    <row r="120" spans="1:11" ht="19.5" customHeight="1" x14ac:dyDescent="0.25">
      <c r="A120" s="77"/>
      <c r="B120" s="90"/>
      <c r="C120" s="37" t="s">
        <v>1</v>
      </c>
      <c r="D120" s="27">
        <f t="shared" ref="D120:D123" si="44">SUM(E120:J120)</f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80"/>
    </row>
    <row r="121" spans="1:11" ht="16.5" customHeight="1" x14ac:dyDescent="0.25">
      <c r="A121" s="77"/>
      <c r="B121" s="90"/>
      <c r="C121" s="37" t="s">
        <v>2</v>
      </c>
      <c r="D121" s="27">
        <f t="shared" si="44"/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80"/>
    </row>
    <row r="122" spans="1:11" ht="16.5" customHeight="1" x14ac:dyDescent="0.25">
      <c r="A122" s="77"/>
      <c r="B122" s="90"/>
      <c r="C122" s="37" t="s">
        <v>3</v>
      </c>
      <c r="D122" s="27">
        <v>0</v>
      </c>
      <c r="E122" s="23">
        <v>0</v>
      </c>
      <c r="F122" s="23">
        <v>0</v>
      </c>
      <c r="G122" s="23">
        <v>0</v>
      </c>
      <c r="H122" s="25">
        <v>0</v>
      </c>
      <c r="I122" s="23">
        <v>0</v>
      </c>
      <c r="J122" s="23">
        <v>0</v>
      </c>
      <c r="K122" s="80"/>
    </row>
    <row r="123" spans="1:11" ht="30" customHeight="1" x14ac:dyDescent="0.25">
      <c r="A123" s="77"/>
      <c r="B123" s="90"/>
      <c r="C123" s="37" t="s">
        <v>4</v>
      </c>
      <c r="D123" s="27">
        <f t="shared" si="44"/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81"/>
    </row>
    <row r="124" spans="1:11" ht="23.25" customHeight="1" x14ac:dyDescent="0.25">
      <c r="A124" s="76" t="s">
        <v>114</v>
      </c>
      <c r="B124" s="78" t="s">
        <v>108</v>
      </c>
      <c r="C124" s="24" t="s">
        <v>26</v>
      </c>
      <c r="D124" s="27">
        <f>SUM(E124:J124)</f>
        <v>7.1</v>
      </c>
      <c r="E124" s="27">
        <f>SUM(E125:E128)</f>
        <v>0</v>
      </c>
      <c r="F124" s="27">
        <f t="shared" ref="F124:J124" si="45">SUM(F125:F128)</f>
        <v>0</v>
      </c>
      <c r="G124" s="27">
        <f t="shared" si="45"/>
        <v>7.1</v>
      </c>
      <c r="H124" s="27">
        <f t="shared" si="45"/>
        <v>0</v>
      </c>
      <c r="I124" s="27">
        <f t="shared" si="45"/>
        <v>0</v>
      </c>
      <c r="J124" s="27">
        <f t="shared" si="45"/>
        <v>0</v>
      </c>
      <c r="K124" s="79" t="s">
        <v>90</v>
      </c>
    </row>
    <row r="125" spans="1:11" ht="19.5" customHeight="1" x14ac:dyDescent="0.25">
      <c r="A125" s="77"/>
      <c r="B125" s="78"/>
      <c r="C125" s="41" t="s">
        <v>1</v>
      </c>
      <c r="D125" s="27">
        <f t="shared" ref="D125:D128" si="46">SUM(E125:J125)</f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82"/>
    </row>
    <row r="126" spans="1:11" ht="16.5" customHeight="1" x14ac:dyDescent="0.25">
      <c r="A126" s="77"/>
      <c r="B126" s="78"/>
      <c r="C126" s="41" t="s">
        <v>2</v>
      </c>
      <c r="D126" s="27">
        <f t="shared" si="46"/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82"/>
    </row>
    <row r="127" spans="1:11" ht="24" customHeight="1" x14ac:dyDescent="0.25">
      <c r="A127" s="77"/>
      <c r="B127" s="78"/>
      <c r="C127" s="41" t="s">
        <v>3</v>
      </c>
      <c r="D127" s="27">
        <f t="shared" si="46"/>
        <v>7.1</v>
      </c>
      <c r="E127" s="23">
        <v>0</v>
      </c>
      <c r="F127" s="23">
        <v>0</v>
      </c>
      <c r="G127" s="23">
        <v>7.1</v>
      </c>
      <c r="H127" s="25">
        <v>0</v>
      </c>
      <c r="I127" s="23">
        <v>0</v>
      </c>
      <c r="J127" s="23">
        <v>0</v>
      </c>
      <c r="K127" s="82"/>
    </row>
    <row r="128" spans="1:11" ht="30" customHeight="1" x14ac:dyDescent="0.25">
      <c r="A128" s="77"/>
      <c r="B128" s="78"/>
      <c r="C128" s="41" t="s">
        <v>4</v>
      </c>
      <c r="D128" s="27">
        <f t="shared" si="46"/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83"/>
    </row>
    <row r="129" spans="1:11" ht="25.5" customHeight="1" x14ac:dyDescent="0.25">
      <c r="A129" s="72" t="s">
        <v>6</v>
      </c>
      <c r="B129" s="72"/>
      <c r="C129" s="35" t="s">
        <v>26</v>
      </c>
      <c r="D129" s="29">
        <f>SUM(E129:J129)</f>
        <v>6641.6</v>
      </c>
      <c r="E129" s="29">
        <f>SUM(E130:E133)</f>
        <v>2338.1</v>
      </c>
      <c r="F129" s="29">
        <f>SUM(F130:F133)</f>
        <v>1359.8000000000002</v>
      </c>
      <c r="G129" s="29">
        <f>SUM(G130:G133)</f>
        <v>1223.0999999999999</v>
      </c>
      <c r="H129" s="29">
        <f t="shared" ref="H129:J129" si="47">SUM(H130:H133)</f>
        <v>1240.6000000000001</v>
      </c>
      <c r="I129" s="29">
        <f t="shared" si="47"/>
        <v>280</v>
      </c>
      <c r="J129" s="29">
        <f t="shared" si="47"/>
        <v>200</v>
      </c>
      <c r="K129" s="64"/>
    </row>
    <row r="130" spans="1:11" ht="30" customHeight="1" x14ac:dyDescent="0.25">
      <c r="A130" s="72"/>
      <c r="B130" s="72"/>
      <c r="C130" s="36" t="s">
        <v>1</v>
      </c>
      <c r="D130" s="29">
        <f>SUM(E130:J130)</f>
        <v>0</v>
      </c>
      <c r="E130" s="23">
        <f t="shared" ref="E130:J131" si="48">E65+E70+E75+E80+E85+E90+E95+E100+E105+E110+E115+E120</f>
        <v>0</v>
      </c>
      <c r="F130" s="23">
        <f t="shared" si="48"/>
        <v>0</v>
      </c>
      <c r="G130" s="23">
        <f t="shared" si="48"/>
        <v>0</v>
      </c>
      <c r="H130" s="23">
        <f t="shared" si="48"/>
        <v>0</v>
      </c>
      <c r="I130" s="23">
        <f t="shared" si="48"/>
        <v>0</v>
      </c>
      <c r="J130" s="23">
        <f t="shared" si="48"/>
        <v>0</v>
      </c>
      <c r="K130" s="64"/>
    </row>
    <row r="131" spans="1:11" ht="29.25" customHeight="1" x14ac:dyDescent="0.25">
      <c r="A131" s="72"/>
      <c r="B131" s="72"/>
      <c r="C131" s="36" t="s">
        <v>2</v>
      </c>
      <c r="D131" s="29">
        <f t="shared" ref="D131:D133" si="49">SUM(E131:J131)</f>
        <v>1491.3</v>
      </c>
      <c r="E131" s="23">
        <f t="shared" si="48"/>
        <v>1254.8</v>
      </c>
      <c r="F131" s="23">
        <f t="shared" si="48"/>
        <v>0</v>
      </c>
      <c r="G131" s="23">
        <f t="shared" si="48"/>
        <v>194.5</v>
      </c>
      <c r="H131" s="23">
        <f t="shared" si="48"/>
        <v>42</v>
      </c>
      <c r="I131" s="23">
        <f t="shared" si="48"/>
        <v>0</v>
      </c>
      <c r="J131" s="23">
        <f t="shared" si="48"/>
        <v>0</v>
      </c>
      <c r="K131" s="64"/>
    </row>
    <row r="132" spans="1:11" ht="25.5" customHeight="1" x14ac:dyDescent="0.25">
      <c r="A132" s="72"/>
      <c r="B132" s="72"/>
      <c r="C132" s="36" t="s">
        <v>3</v>
      </c>
      <c r="D132" s="29">
        <f t="shared" si="49"/>
        <v>5150.3</v>
      </c>
      <c r="E132" s="23">
        <f>E67+E72+E77+E82+E87+E92+E97+E102+E107+E112+E117+E122</f>
        <v>1083.3</v>
      </c>
      <c r="F132" s="23">
        <f>F67+F72+F77+F82+F87+F92+F97+F102+F107+F112+F117+F122</f>
        <v>1359.8000000000002</v>
      </c>
      <c r="G132" s="23">
        <f>G67+G72+G77+G82+G87+G92+G97+G102+G107+G112+G117+G122+G127</f>
        <v>1028.5999999999999</v>
      </c>
      <c r="H132" s="23">
        <f t="shared" ref="H132:J133" si="50">H67+H72+H77+H82+H87+H92+H97+H102+H107+H112+H117+H122</f>
        <v>1198.6000000000001</v>
      </c>
      <c r="I132" s="23">
        <f t="shared" si="50"/>
        <v>280</v>
      </c>
      <c r="J132" s="23">
        <f t="shared" si="50"/>
        <v>200</v>
      </c>
      <c r="K132" s="64"/>
    </row>
    <row r="133" spans="1:11" ht="29.25" customHeight="1" x14ac:dyDescent="0.25">
      <c r="A133" s="72"/>
      <c r="B133" s="72"/>
      <c r="C133" s="36" t="s">
        <v>4</v>
      </c>
      <c r="D133" s="29">
        <f t="shared" si="49"/>
        <v>0</v>
      </c>
      <c r="E133" s="23">
        <f>E68+E73+E78+E83+E88+E93+E98+E103+E108+E113+E118+E123</f>
        <v>0</v>
      </c>
      <c r="F133" s="23">
        <f>F68+F73+F78+F83+F88+F93+F98+F103+F108+F113+F118+F123</f>
        <v>0</v>
      </c>
      <c r="G133" s="23">
        <f>G68+G73+G78+G83+G88+G93+G98+G103+G108+G113+G118+G123</f>
        <v>0</v>
      </c>
      <c r="H133" s="23">
        <f t="shared" si="50"/>
        <v>0</v>
      </c>
      <c r="I133" s="23">
        <f t="shared" si="50"/>
        <v>0</v>
      </c>
      <c r="J133" s="23">
        <f t="shared" si="50"/>
        <v>0</v>
      </c>
      <c r="K133" s="64"/>
    </row>
    <row r="134" spans="1:11" ht="18.75" customHeight="1" x14ac:dyDescent="0.25">
      <c r="A134" s="69" t="s">
        <v>16</v>
      </c>
      <c r="B134" s="69"/>
      <c r="C134" s="69"/>
      <c r="D134" s="69"/>
      <c r="E134" s="69"/>
      <c r="F134" s="69"/>
      <c r="G134" s="69"/>
      <c r="H134" s="69"/>
      <c r="I134" s="69"/>
      <c r="J134" s="69"/>
      <c r="K134" s="69"/>
    </row>
    <row r="135" spans="1:11" ht="29.25" customHeight="1" x14ac:dyDescent="0.25">
      <c r="A135" s="62" t="s">
        <v>92</v>
      </c>
      <c r="B135" s="66" t="s">
        <v>108</v>
      </c>
      <c r="C135" s="24" t="s">
        <v>26</v>
      </c>
      <c r="D135" s="27">
        <f>SUM(E135:J135)</f>
        <v>135</v>
      </c>
      <c r="E135" s="27">
        <f>E136+E137+E138+E139</f>
        <v>30</v>
      </c>
      <c r="F135" s="27">
        <f t="shared" ref="F135:J135" si="51">F136+F137+F138+F139</f>
        <v>30</v>
      </c>
      <c r="G135" s="27">
        <f t="shared" si="51"/>
        <v>30</v>
      </c>
      <c r="H135" s="27">
        <f t="shared" si="51"/>
        <v>45</v>
      </c>
      <c r="I135" s="27">
        <f t="shared" si="51"/>
        <v>0</v>
      </c>
      <c r="J135" s="27">
        <f t="shared" si="51"/>
        <v>0</v>
      </c>
      <c r="K135" s="66" t="s">
        <v>91</v>
      </c>
    </row>
    <row r="136" spans="1:11" ht="29.25" customHeight="1" x14ac:dyDescent="0.25">
      <c r="A136" s="62"/>
      <c r="B136" s="66"/>
      <c r="C136" s="37" t="s">
        <v>1</v>
      </c>
      <c r="D136" s="27">
        <f t="shared" ref="D136:D138" si="52">SUM(E136:J136)</f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66"/>
    </row>
    <row r="137" spans="1:11" ht="29.25" customHeight="1" x14ac:dyDescent="0.25">
      <c r="A137" s="62"/>
      <c r="B137" s="66"/>
      <c r="C137" s="37" t="s">
        <v>2</v>
      </c>
      <c r="D137" s="27">
        <f t="shared" si="52"/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66"/>
    </row>
    <row r="138" spans="1:11" ht="29.25" customHeight="1" x14ac:dyDescent="0.25">
      <c r="A138" s="62"/>
      <c r="B138" s="66"/>
      <c r="C138" s="37" t="s">
        <v>3</v>
      </c>
      <c r="D138" s="27">
        <f t="shared" si="52"/>
        <v>135</v>
      </c>
      <c r="E138" s="23">
        <v>30</v>
      </c>
      <c r="F138" s="23">
        <v>30</v>
      </c>
      <c r="G138" s="23">
        <v>30</v>
      </c>
      <c r="H138" s="23">
        <v>45</v>
      </c>
      <c r="I138" s="23">
        <v>0</v>
      </c>
      <c r="J138" s="23">
        <v>0</v>
      </c>
      <c r="K138" s="66"/>
    </row>
    <row r="139" spans="1:11" ht="29.25" customHeight="1" x14ac:dyDescent="0.25">
      <c r="A139" s="62"/>
      <c r="B139" s="66"/>
      <c r="C139" s="37" t="s">
        <v>4</v>
      </c>
      <c r="D139" s="27">
        <f>SUM(E139:J139)</f>
        <v>0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66"/>
    </row>
    <row r="140" spans="1:11" ht="29.25" customHeight="1" x14ac:dyDescent="0.25">
      <c r="A140" s="62" t="s">
        <v>93</v>
      </c>
      <c r="B140" s="66" t="s">
        <v>113</v>
      </c>
      <c r="C140" s="24" t="s">
        <v>26</v>
      </c>
      <c r="D140" s="27">
        <f>SUM(E140:J140)</f>
        <v>42</v>
      </c>
      <c r="E140" s="27">
        <f>E141+E142+E143+E144</f>
        <v>0</v>
      </c>
      <c r="F140" s="27">
        <f t="shared" ref="F140:J140" si="53">F141+F142+F143+F144</f>
        <v>7</v>
      </c>
      <c r="G140" s="27">
        <f t="shared" si="53"/>
        <v>0</v>
      </c>
      <c r="H140" s="27">
        <f t="shared" si="53"/>
        <v>35</v>
      </c>
      <c r="I140" s="27">
        <f t="shared" si="53"/>
        <v>0</v>
      </c>
      <c r="J140" s="27">
        <f t="shared" si="53"/>
        <v>0</v>
      </c>
      <c r="K140" s="66" t="s">
        <v>91</v>
      </c>
    </row>
    <row r="141" spans="1:11" ht="29.25" customHeight="1" x14ac:dyDescent="0.25">
      <c r="A141" s="62"/>
      <c r="B141" s="66"/>
      <c r="C141" s="37" t="s">
        <v>1</v>
      </c>
      <c r="D141" s="27">
        <f t="shared" ref="D141:D143" si="54">SUM(E141:J141)</f>
        <v>0</v>
      </c>
      <c r="E141" s="23">
        <v>0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66"/>
    </row>
    <row r="142" spans="1:11" ht="29.25" customHeight="1" x14ac:dyDescent="0.25">
      <c r="A142" s="62"/>
      <c r="B142" s="66"/>
      <c r="C142" s="37" t="s">
        <v>2</v>
      </c>
      <c r="D142" s="27">
        <f t="shared" si="54"/>
        <v>0</v>
      </c>
      <c r="E142" s="23">
        <v>0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66"/>
    </row>
    <row r="143" spans="1:11" ht="29.25" customHeight="1" x14ac:dyDescent="0.25">
      <c r="A143" s="62"/>
      <c r="B143" s="66"/>
      <c r="C143" s="37" t="s">
        <v>3</v>
      </c>
      <c r="D143" s="27">
        <f t="shared" si="54"/>
        <v>42</v>
      </c>
      <c r="E143" s="23">
        <v>0</v>
      </c>
      <c r="F143" s="23">
        <v>7</v>
      </c>
      <c r="G143" s="23">
        <v>0</v>
      </c>
      <c r="H143" s="23">
        <v>35</v>
      </c>
      <c r="I143" s="23">
        <v>0</v>
      </c>
      <c r="J143" s="23">
        <v>0</v>
      </c>
      <c r="K143" s="66"/>
    </row>
    <row r="144" spans="1:11" ht="54.75" customHeight="1" x14ac:dyDescent="0.25">
      <c r="A144" s="62"/>
      <c r="B144" s="66"/>
      <c r="C144" s="37" t="s">
        <v>4</v>
      </c>
      <c r="D144" s="27">
        <f>SUM(E144:J144)</f>
        <v>0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66"/>
    </row>
    <row r="145" spans="1:13" ht="29.25" customHeight="1" x14ac:dyDescent="0.25">
      <c r="A145" s="62" t="s">
        <v>94</v>
      </c>
      <c r="B145" s="64" t="s">
        <v>87</v>
      </c>
      <c r="C145" s="35" t="s">
        <v>26</v>
      </c>
      <c r="D145" s="28">
        <f>SUM(E145:J145)</f>
        <v>68.900000000000006</v>
      </c>
      <c r="E145" s="27">
        <f>E146+E147+E148+E149</f>
        <v>0</v>
      </c>
      <c r="F145" s="27">
        <f t="shared" ref="F145:J145" si="55">F146+F147+F148+F149</f>
        <v>0</v>
      </c>
      <c r="G145" s="27">
        <v>58.9</v>
      </c>
      <c r="H145" s="27">
        <f t="shared" si="55"/>
        <v>0</v>
      </c>
      <c r="I145" s="27">
        <v>10</v>
      </c>
      <c r="J145" s="27">
        <f t="shared" si="55"/>
        <v>0</v>
      </c>
      <c r="K145" s="64" t="s">
        <v>84</v>
      </c>
    </row>
    <row r="146" spans="1:13" ht="29.25" customHeight="1" x14ac:dyDescent="0.25">
      <c r="A146" s="63"/>
      <c r="B146" s="64"/>
      <c r="C146" s="36" t="s">
        <v>1</v>
      </c>
      <c r="D146" s="28">
        <f t="shared" ref="D146:D149" si="56">SUM(E146:J146)</f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75"/>
    </row>
    <row r="147" spans="1:13" ht="29.25" customHeight="1" x14ac:dyDescent="0.25">
      <c r="A147" s="63"/>
      <c r="B147" s="64"/>
      <c r="C147" s="36" t="s">
        <v>2</v>
      </c>
      <c r="D147" s="28">
        <f t="shared" si="56"/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75"/>
    </row>
    <row r="148" spans="1:13" ht="29.25" customHeight="1" x14ac:dyDescent="0.25">
      <c r="A148" s="63"/>
      <c r="B148" s="64"/>
      <c r="C148" s="36" t="s">
        <v>3</v>
      </c>
      <c r="D148" s="28">
        <f t="shared" si="56"/>
        <v>58.9</v>
      </c>
      <c r="E148" s="23">
        <v>0</v>
      </c>
      <c r="F148" s="23">
        <v>0</v>
      </c>
      <c r="G148" s="23">
        <v>58.9</v>
      </c>
      <c r="H148" s="23">
        <v>0</v>
      </c>
      <c r="I148" s="23">
        <v>0</v>
      </c>
      <c r="J148" s="23">
        <v>0</v>
      </c>
      <c r="K148" s="75"/>
    </row>
    <row r="149" spans="1:13" ht="29.25" customHeight="1" x14ac:dyDescent="0.25">
      <c r="A149" s="63"/>
      <c r="B149" s="64"/>
      <c r="C149" s="36" t="s">
        <v>4</v>
      </c>
      <c r="D149" s="28">
        <f t="shared" si="56"/>
        <v>0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75"/>
    </row>
    <row r="150" spans="1:13" ht="29.25" customHeight="1" x14ac:dyDescent="0.25">
      <c r="A150" s="72" t="s">
        <v>24</v>
      </c>
      <c r="B150" s="72"/>
      <c r="C150" s="35" t="s">
        <v>26</v>
      </c>
      <c r="D150" s="29">
        <f>SUM(E150:J150)</f>
        <v>235.9</v>
      </c>
      <c r="E150" s="29">
        <f>SUM(E151:E154)</f>
        <v>30</v>
      </c>
      <c r="F150" s="29">
        <f t="shared" ref="F150:J150" si="57">SUM(F151:F154)</f>
        <v>37</v>
      </c>
      <c r="G150" s="29">
        <f t="shared" si="57"/>
        <v>88.9</v>
      </c>
      <c r="H150" s="29">
        <f t="shared" si="57"/>
        <v>80</v>
      </c>
      <c r="I150" s="29">
        <f t="shared" si="57"/>
        <v>0</v>
      </c>
      <c r="J150" s="29">
        <f t="shared" si="57"/>
        <v>0</v>
      </c>
      <c r="K150" s="64" t="s">
        <v>103</v>
      </c>
    </row>
    <row r="151" spans="1:13" ht="29.25" customHeight="1" x14ac:dyDescent="0.25">
      <c r="A151" s="72"/>
      <c r="B151" s="72"/>
      <c r="C151" s="36" t="s">
        <v>1</v>
      </c>
      <c r="D151" s="29">
        <f t="shared" ref="D151:D154" si="58">SUM(E151:J151)</f>
        <v>0</v>
      </c>
      <c r="E151" s="23">
        <f>E136+E141+E146</f>
        <v>0</v>
      </c>
      <c r="F151" s="23">
        <f t="shared" ref="F151:J151" si="59">F136+F141+F146</f>
        <v>0</v>
      </c>
      <c r="G151" s="23">
        <f t="shared" si="59"/>
        <v>0</v>
      </c>
      <c r="H151" s="23">
        <f t="shared" si="59"/>
        <v>0</v>
      </c>
      <c r="I151" s="23">
        <f t="shared" si="59"/>
        <v>0</v>
      </c>
      <c r="J151" s="23">
        <f t="shared" si="59"/>
        <v>0</v>
      </c>
      <c r="K151" s="64"/>
    </row>
    <row r="152" spans="1:13" ht="29.25" customHeight="1" x14ac:dyDescent="0.25">
      <c r="A152" s="72"/>
      <c r="B152" s="72"/>
      <c r="C152" s="36" t="s">
        <v>2</v>
      </c>
      <c r="D152" s="29">
        <f t="shared" si="58"/>
        <v>0</v>
      </c>
      <c r="E152" s="23">
        <f t="shared" ref="E152:J154" si="60">E137+E142+E147</f>
        <v>0</v>
      </c>
      <c r="F152" s="23">
        <f t="shared" si="60"/>
        <v>0</v>
      </c>
      <c r="G152" s="23">
        <f t="shared" si="60"/>
        <v>0</v>
      </c>
      <c r="H152" s="23">
        <f t="shared" si="60"/>
        <v>0</v>
      </c>
      <c r="I152" s="23">
        <f t="shared" si="60"/>
        <v>0</v>
      </c>
      <c r="J152" s="23">
        <f t="shared" si="60"/>
        <v>0</v>
      </c>
      <c r="K152" s="64"/>
    </row>
    <row r="153" spans="1:13" ht="29.25" customHeight="1" x14ac:dyDescent="0.25">
      <c r="A153" s="72"/>
      <c r="B153" s="72"/>
      <c r="C153" s="36" t="s">
        <v>3</v>
      </c>
      <c r="D153" s="29">
        <f t="shared" si="58"/>
        <v>235.9</v>
      </c>
      <c r="E153" s="23">
        <f t="shared" si="60"/>
        <v>30</v>
      </c>
      <c r="F153" s="23">
        <f t="shared" si="60"/>
        <v>37</v>
      </c>
      <c r="G153" s="23">
        <f t="shared" si="60"/>
        <v>88.9</v>
      </c>
      <c r="H153" s="23">
        <f t="shared" si="60"/>
        <v>80</v>
      </c>
      <c r="I153" s="23">
        <f t="shared" si="60"/>
        <v>0</v>
      </c>
      <c r="J153" s="23">
        <f t="shared" si="60"/>
        <v>0</v>
      </c>
      <c r="K153" s="64"/>
    </row>
    <row r="154" spans="1:13" ht="29.25" customHeight="1" x14ac:dyDescent="0.25">
      <c r="A154" s="72"/>
      <c r="B154" s="72"/>
      <c r="C154" s="36" t="s">
        <v>4</v>
      </c>
      <c r="D154" s="29">
        <f t="shared" si="58"/>
        <v>0</v>
      </c>
      <c r="E154" s="23">
        <f t="shared" si="60"/>
        <v>0</v>
      </c>
      <c r="F154" s="23">
        <f t="shared" si="60"/>
        <v>0</v>
      </c>
      <c r="G154" s="23">
        <f t="shared" si="60"/>
        <v>0</v>
      </c>
      <c r="H154" s="23">
        <f t="shared" si="60"/>
        <v>0</v>
      </c>
      <c r="I154" s="23">
        <f t="shared" si="60"/>
        <v>0</v>
      </c>
      <c r="J154" s="23">
        <f t="shared" si="60"/>
        <v>0</v>
      </c>
      <c r="K154" s="64"/>
    </row>
    <row r="155" spans="1:13" ht="39.75" customHeight="1" x14ac:dyDescent="0.25">
      <c r="A155" s="72" t="s">
        <v>25</v>
      </c>
      <c r="B155" s="65"/>
      <c r="C155" s="35" t="s">
        <v>26</v>
      </c>
      <c r="D155" s="31">
        <f>SUM(E155:J155)</f>
        <v>8258.3000000000011</v>
      </c>
      <c r="E155" s="31">
        <f>SUM(E156:E159)</f>
        <v>2643.2</v>
      </c>
      <c r="F155" s="31">
        <f t="shared" ref="F155:J155" si="61">SUM(F156:F159)</f>
        <v>1841.1000000000001</v>
      </c>
      <c r="G155" s="31">
        <f t="shared" si="61"/>
        <v>1635.9</v>
      </c>
      <c r="H155" s="31">
        <f t="shared" si="61"/>
        <v>1658.1000000000001</v>
      </c>
      <c r="I155" s="31">
        <f t="shared" si="61"/>
        <v>280</v>
      </c>
      <c r="J155" s="31">
        <f t="shared" si="61"/>
        <v>200</v>
      </c>
      <c r="K155" s="64"/>
      <c r="M155" s="1" t="s">
        <v>5</v>
      </c>
    </row>
    <row r="156" spans="1:13" ht="18.75" customHeight="1" x14ac:dyDescent="0.25">
      <c r="A156" s="65"/>
      <c r="B156" s="65"/>
      <c r="C156" s="36" t="s">
        <v>1</v>
      </c>
      <c r="D156" s="31">
        <f t="shared" ref="D156:D159" si="62">SUM(E156:J156)</f>
        <v>0</v>
      </c>
      <c r="E156" s="26">
        <f t="shared" ref="E156:J158" si="63">E59+E130+E151</f>
        <v>0</v>
      </c>
      <c r="F156" s="26">
        <f t="shared" si="63"/>
        <v>0</v>
      </c>
      <c r="G156" s="26">
        <f t="shared" si="63"/>
        <v>0</v>
      </c>
      <c r="H156" s="26">
        <f t="shared" si="63"/>
        <v>0</v>
      </c>
      <c r="I156" s="26">
        <f t="shared" si="63"/>
        <v>0</v>
      </c>
      <c r="J156" s="26">
        <f t="shared" si="63"/>
        <v>0</v>
      </c>
      <c r="K156" s="64"/>
    </row>
    <row r="157" spans="1:13" ht="21" customHeight="1" x14ac:dyDescent="0.25">
      <c r="A157" s="65"/>
      <c r="B157" s="65"/>
      <c r="C157" s="36" t="s">
        <v>2</v>
      </c>
      <c r="D157" s="31">
        <f t="shared" si="62"/>
        <v>1491.3</v>
      </c>
      <c r="E157" s="26">
        <f t="shared" si="63"/>
        <v>1254.8</v>
      </c>
      <c r="F157" s="26">
        <f t="shared" si="63"/>
        <v>0</v>
      </c>
      <c r="G157" s="26">
        <f t="shared" si="63"/>
        <v>194.5</v>
      </c>
      <c r="H157" s="26">
        <f t="shared" si="63"/>
        <v>42</v>
      </c>
      <c r="I157" s="26">
        <f t="shared" si="63"/>
        <v>0</v>
      </c>
      <c r="J157" s="26">
        <f t="shared" si="63"/>
        <v>0</v>
      </c>
      <c r="K157" s="64"/>
    </row>
    <row r="158" spans="1:13" ht="30.75" customHeight="1" x14ac:dyDescent="0.25">
      <c r="A158" s="65"/>
      <c r="B158" s="65"/>
      <c r="C158" s="36" t="s">
        <v>3</v>
      </c>
      <c r="D158" s="31">
        <f t="shared" si="62"/>
        <v>6767</v>
      </c>
      <c r="E158" s="26">
        <f t="shared" si="63"/>
        <v>1388.4</v>
      </c>
      <c r="F158" s="26">
        <f t="shared" si="63"/>
        <v>1841.1000000000001</v>
      </c>
      <c r="G158" s="26">
        <f t="shared" si="63"/>
        <v>1441.4</v>
      </c>
      <c r="H158" s="26">
        <f t="shared" si="63"/>
        <v>1616.1000000000001</v>
      </c>
      <c r="I158" s="26">
        <f t="shared" si="63"/>
        <v>280</v>
      </c>
      <c r="J158" s="26">
        <f t="shared" si="63"/>
        <v>200</v>
      </c>
      <c r="K158" s="64"/>
    </row>
    <row r="159" spans="1:13" ht="29.25" customHeight="1" x14ac:dyDescent="0.25">
      <c r="A159" s="65"/>
      <c r="B159" s="65"/>
      <c r="C159" s="36" t="s">
        <v>4</v>
      </c>
      <c r="D159" s="31">
        <f t="shared" si="62"/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64"/>
    </row>
    <row r="165" spans="6:6" x14ac:dyDescent="0.25">
      <c r="F165" s="1" t="s">
        <v>5</v>
      </c>
    </row>
  </sheetData>
  <mergeCells count="105">
    <mergeCell ref="A74:A78"/>
    <mergeCell ref="K114:K118"/>
    <mergeCell ref="A53:A57"/>
    <mergeCell ref="B53:B57"/>
    <mergeCell ref="K53:K57"/>
    <mergeCell ref="A119:A123"/>
    <mergeCell ref="B119:B123"/>
    <mergeCell ref="A18:A22"/>
    <mergeCell ref="B18:B22"/>
    <mergeCell ref="K18:K22"/>
    <mergeCell ref="B89:B93"/>
    <mergeCell ref="A94:A98"/>
    <mergeCell ref="B94:B98"/>
    <mergeCell ref="B69:B73"/>
    <mergeCell ref="A69:A73"/>
    <mergeCell ref="K69:K73"/>
    <mergeCell ref="K58:K62"/>
    <mergeCell ref="B33:B37"/>
    <mergeCell ref="A33:A37"/>
    <mergeCell ref="K33:K37"/>
    <mergeCell ref="A48:A52"/>
    <mergeCell ref="B48:B52"/>
    <mergeCell ref="K48:K52"/>
    <mergeCell ref="K94:K98"/>
    <mergeCell ref="K79:K83"/>
    <mergeCell ref="K84:K88"/>
    <mergeCell ref="A58:B62"/>
    <mergeCell ref="B74:B78"/>
    <mergeCell ref="A43:A47"/>
    <mergeCell ref="B43:B47"/>
    <mergeCell ref="K43:K47"/>
    <mergeCell ref="A155:B159"/>
    <mergeCell ref="K155:K159"/>
    <mergeCell ref="A63:K63"/>
    <mergeCell ref="B64:B68"/>
    <mergeCell ref="A64:A68"/>
    <mergeCell ref="K64:K68"/>
    <mergeCell ref="K129:K133"/>
    <mergeCell ref="A135:A139"/>
    <mergeCell ref="B135:B139"/>
    <mergeCell ref="K135:K139"/>
    <mergeCell ref="K140:K144"/>
    <mergeCell ref="A140:A144"/>
    <mergeCell ref="A104:A108"/>
    <mergeCell ref="B104:B108"/>
    <mergeCell ref="K104:K108"/>
    <mergeCell ref="K99:K103"/>
    <mergeCell ref="A89:A93"/>
    <mergeCell ref="A145:A149"/>
    <mergeCell ref="B145:B149"/>
    <mergeCell ref="A150:B154"/>
    <mergeCell ref="K150:K154"/>
    <mergeCell ref="B140:B144"/>
    <mergeCell ref="A84:A88"/>
    <mergeCell ref="B84:B88"/>
    <mergeCell ref="A134:K134"/>
    <mergeCell ref="K89:K93"/>
    <mergeCell ref="A129:B133"/>
    <mergeCell ref="K109:K113"/>
    <mergeCell ref="A109:A113"/>
    <mergeCell ref="B109:B113"/>
    <mergeCell ref="A114:A118"/>
    <mergeCell ref="B114:B118"/>
    <mergeCell ref="K145:K149"/>
    <mergeCell ref="B99:B103"/>
    <mergeCell ref="A99:A103"/>
    <mergeCell ref="A124:A128"/>
    <mergeCell ref="B124:B128"/>
    <mergeCell ref="K119:K123"/>
    <mergeCell ref="K124:K128"/>
    <mergeCell ref="J7:J8"/>
    <mergeCell ref="B7:B12"/>
    <mergeCell ref="A7:A12"/>
    <mergeCell ref="K7:K12"/>
    <mergeCell ref="C7:C8"/>
    <mergeCell ref="G7:G8"/>
    <mergeCell ref="F7:F8"/>
    <mergeCell ref="D7:D8"/>
    <mergeCell ref="E7:E8"/>
    <mergeCell ref="H7:H8"/>
    <mergeCell ref="I7:I8"/>
    <mergeCell ref="D1:K1"/>
    <mergeCell ref="A79:A83"/>
    <mergeCell ref="B79:B83"/>
    <mergeCell ref="A38:A42"/>
    <mergeCell ref="B38:B42"/>
    <mergeCell ref="K38:K42"/>
    <mergeCell ref="A13:A17"/>
    <mergeCell ref="B13:B17"/>
    <mergeCell ref="K13:K17"/>
    <mergeCell ref="K74:K78"/>
    <mergeCell ref="D2:K2"/>
    <mergeCell ref="A23:A27"/>
    <mergeCell ref="B23:B27"/>
    <mergeCell ref="K23:K27"/>
    <mergeCell ref="A28:A32"/>
    <mergeCell ref="B28:B32"/>
    <mergeCell ref="K28:K32"/>
    <mergeCell ref="C4:C5"/>
    <mergeCell ref="B4:B5"/>
    <mergeCell ref="A4:A5"/>
    <mergeCell ref="K4:K5"/>
    <mergeCell ref="A3:K3"/>
    <mergeCell ref="A6:K6"/>
    <mergeCell ref="D4:J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6" fitToHeight="6" orientation="landscape" r:id="rId1"/>
  <rowBreaks count="5" manualBreakCount="5">
    <brk id="22" max="10" man="1"/>
    <brk id="47" max="10" man="1"/>
    <brk id="73" max="10" man="1"/>
    <brk id="98" max="10" man="1"/>
    <brk id="13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Целевые показатели</vt:lpstr>
      <vt:lpstr>Перечень мероприятий</vt:lpstr>
      <vt:lpstr>'Перечень мероприятий'!Область_печати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2025-01-30T15:28:41Z</dcterms:modified>
</cp:coreProperties>
</file>