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showInkAnnotation="0"/>
  <xr:revisionPtr revIDLastSave="0" documentId="13_ncr:1_{ACFE6BE9-A6A6-4CDD-8998-D7E8D691F9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2" i="2" l="1"/>
  <c r="I57" i="2"/>
  <c r="I62" i="2"/>
  <c r="I67" i="2"/>
  <c r="H10" i="2"/>
  <c r="G10" i="2"/>
  <c r="F77" i="2" l="1"/>
  <c r="F76" i="2"/>
  <c r="G76" i="2"/>
  <c r="G77" i="2" l="1"/>
  <c r="F33" i="2" l="1"/>
  <c r="F13" i="2" l="1"/>
  <c r="J78" i="2" l="1"/>
  <c r="I78" i="2"/>
  <c r="H78" i="2"/>
  <c r="G78" i="2"/>
  <c r="F78" i="2"/>
  <c r="E78" i="2"/>
  <c r="J77" i="2"/>
  <c r="I77" i="2"/>
  <c r="H77" i="2"/>
  <c r="E77" i="2"/>
  <c r="J76" i="2"/>
  <c r="I76" i="2"/>
  <c r="H76" i="2"/>
  <c r="E76" i="2"/>
  <c r="J75" i="2"/>
  <c r="I75" i="2"/>
  <c r="H75" i="2"/>
  <c r="G75" i="2"/>
  <c r="F75" i="2"/>
  <c r="E75" i="2"/>
  <c r="D73" i="2"/>
  <c r="D72" i="2"/>
  <c r="D71" i="2"/>
  <c r="D70" i="2"/>
  <c r="J69" i="2"/>
  <c r="I69" i="2"/>
  <c r="H69" i="2"/>
  <c r="G69" i="2"/>
  <c r="F69" i="2"/>
  <c r="E69" i="2"/>
  <c r="D68" i="2"/>
  <c r="D67" i="2"/>
  <c r="D66" i="2"/>
  <c r="D65" i="2"/>
  <c r="J64" i="2"/>
  <c r="I64" i="2"/>
  <c r="H64" i="2"/>
  <c r="G64" i="2"/>
  <c r="F64" i="2"/>
  <c r="E64" i="2"/>
  <c r="D63" i="2"/>
  <c r="D62" i="2"/>
  <c r="D61" i="2"/>
  <c r="D60" i="2"/>
  <c r="J59" i="2"/>
  <c r="I59" i="2"/>
  <c r="H59" i="2"/>
  <c r="G59" i="2"/>
  <c r="F59" i="2"/>
  <c r="E59" i="2"/>
  <c r="D58" i="2"/>
  <c r="D57" i="2"/>
  <c r="D56" i="2"/>
  <c r="D55" i="2"/>
  <c r="J54" i="2"/>
  <c r="I54" i="2"/>
  <c r="H54" i="2"/>
  <c r="G54" i="2"/>
  <c r="F54" i="2"/>
  <c r="E54" i="2"/>
  <c r="D53" i="2"/>
  <c r="D52" i="2"/>
  <c r="D51" i="2"/>
  <c r="D50" i="2"/>
  <c r="J49" i="2"/>
  <c r="I49" i="2"/>
  <c r="H49" i="2"/>
  <c r="G49" i="2"/>
  <c r="F49" i="2"/>
  <c r="E49" i="2"/>
  <c r="D47" i="2"/>
  <c r="D46" i="2"/>
  <c r="D45" i="2"/>
  <c r="D44" i="2"/>
  <c r="J43" i="2"/>
  <c r="I43" i="2"/>
  <c r="H43" i="2"/>
  <c r="G43" i="2"/>
  <c r="F43" i="2"/>
  <c r="E43" i="2"/>
  <c r="D42" i="2"/>
  <c r="D41" i="2"/>
  <c r="D40" i="2"/>
  <c r="D39" i="2"/>
  <c r="J38" i="2"/>
  <c r="I38" i="2"/>
  <c r="H38" i="2"/>
  <c r="G38" i="2"/>
  <c r="F38" i="2"/>
  <c r="E38" i="2"/>
  <c r="D37" i="2"/>
  <c r="D36" i="2"/>
  <c r="D35" i="2"/>
  <c r="D34" i="2"/>
  <c r="J33" i="2"/>
  <c r="I33" i="2"/>
  <c r="H33" i="2"/>
  <c r="G33" i="2"/>
  <c r="E33" i="2"/>
  <c r="D32" i="2"/>
  <c r="D31" i="2"/>
  <c r="D30" i="2"/>
  <c r="D29" i="2"/>
  <c r="J28" i="2"/>
  <c r="I28" i="2"/>
  <c r="H28" i="2"/>
  <c r="G28" i="2"/>
  <c r="F28" i="2"/>
  <c r="E28" i="2"/>
  <c r="D27" i="2"/>
  <c r="D26" i="2"/>
  <c r="D25" i="2"/>
  <c r="D24" i="2"/>
  <c r="J23" i="2"/>
  <c r="I23" i="2"/>
  <c r="H23" i="2"/>
  <c r="G23" i="2"/>
  <c r="F23" i="2"/>
  <c r="E23" i="2"/>
  <c r="D22" i="2"/>
  <c r="D21" i="2"/>
  <c r="D20" i="2"/>
  <c r="D19" i="2"/>
  <c r="J18" i="2"/>
  <c r="I18" i="2"/>
  <c r="H18" i="2"/>
  <c r="G18" i="2"/>
  <c r="F18" i="2"/>
  <c r="D17" i="2"/>
  <c r="D16" i="2"/>
  <c r="D15" i="2"/>
  <c r="D14" i="2"/>
  <c r="J13" i="2"/>
  <c r="I13" i="2"/>
  <c r="H13" i="2"/>
  <c r="G13" i="2"/>
  <c r="E13" i="2"/>
  <c r="D12" i="2"/>
  <c r="D11" i="2"/>
  <c r="D10" i="2"/>
  <c r="D9" i="2"/>
  <c r="J8" i="2"/>
  <c r="I8" i="2"/>
  <c r="H8" i="2"/>
  <c r="G8" i="2"/>
  <c r="F8" i="2"/>
  <c r="E8" i="2"/>
  <c r="E74" i="2" l="1"/>
  <c r="D18" i="2"/>
  <c r="D69" i="2"/>
  <c r="J74" i="2"/>
  <c r="D76" i="2"/>
  <c r="D78" i="2"/>
  <c r="D38" i="2"/>
  <c r="D64" i="2"/>
  <c r="D54" i="2"/>
  <c r="F74" i="2"/>
  <c r="D59" i="2"/>
  <c r="H74" i="2"/>
  <c r="D49" i="2"/>
  <c r="D8" i="2"/>
  <c r="G74" i="2"/>
  <c r="I74" i="2"/>
  <c r="D75" i="2"/>
  <c r="D13" i="2"/>
  <c r="D77" i="2"/>
  <c r="D28" i="2"/>
  <c r="D33" i="2"/>
  <c r="D23" i="2"/>
  <c r="D43" i="2"/>
  <c r="D74" i="2" l="1"/>
</calcChain>
</file>

<file path=xl/sharedStrings.xml><?xml version="1.0" encoding="utf-8"?>
<sst xmlns="http://schemas.openxmlformats.org/spreadsheetml/2006/main" count="120" uniqueCount="45">
  <si>
    <t>Ответственный исполнитель, соисполнители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</si>
  <si>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</si>
  <si>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</si>
  <si>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</si>
  <si>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</si>
  <si>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</si>
  <si>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</si>
  <si>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2021 год</t>
  </si>
  <si>
    <t>2022 год</t>
  </si>
  <si>
    <t>2023 год</t>
  </si>
  <si>
    <t>Наименование
мероприятия</t>
  </si>
  <si>
    <t>Источники    
финансирования</t>
  </si>
  <si>
    <t>2024 год</t>
  </si>
  <si>
    <t>2025 год</t>
  </si>
  <si>
    <t>2026 год</t>
  </si>
  <si>
    <t xml:space="preserve">1.7. Ремонт автомобильной дороги с. Павловск </t>
  </si>
  <si>
    <t>2.1 Строительство, реконструкция, капитальный ремонт, ремонт и содержание автомобильных дорог общего пользования местного значения вне границ населенных пунктов Вилегодского муниципального округа</t>
  </si>
  <si>
    <t>2.2 Строительство, реконструкция, капитальный ремонт, ремонт и содержание автомобильных дорог общего пользования местного значения в границах населенных пунктов Вилегодского муниципального округа</t>
  </si>
  <si>
    <t>Задача №1 - восстановление транспортно-эксплуатационных качеств автомобильных дорог общего пользования местного значения в границах Вилегодского муниципального округа</t>
  </si>
  <si>
    <t>ПЕРЕЧЕНЬ МЕРОПРИЯТИЙ
муниципальной программы Вилегодского муниципального округа Архангельской области «Развитие транспортной системы в Вилегодском муниципальном округе»</t>
  </si>
  <si>
    <t xml:space="preserve">1.2 Ремонт автомобильной дороги по ул. Госпитальная, ул. Новая в с. Ильинско-Подомское </t>
  </si>
  <si>
    <t xml:space="preserve">1.3 Ремонт автомобильной дороги по ул. СХТ в с. Ильинско-Подомское </t>
  </si>
  <si>
    <t xml:space="preserve">1.4. Ремонт автомобильной дороги по ул. Мелиоративная в с. Ильинско-Подомское </t>
  </si>
  <si>
    <t xml:space="preserve">1.5. Ремонт автомобильной дороги по ул. Октябрьская в с. Ильинско-Подомское </t>
  </si>
  <si>
    <t xml:space="preserve">1.6. Ремонт автомобильной дороги по ул. Строителей в с. Ильинско-Подомское </t>
  </si>
  <si>
    <t>2.3 Строительство, реконструкция, капитальный ремонт, ремонт и содержание автомобильных дорог общего пользования местного значения вне границ населенных пунктов Вилегодского муниципального округа</t>
  </si>
  <si>
    <t>2.4 Строительство, реконструкция, капитальный ремонт, ремонт и содержание автомобильных дорог общего пользования местного значения в границах населенных пунктов Вилегодского муниципального округа</t>
  </si>
  <si>
    <t>2.5 Паспортизация дорог местного значения</t>
  </si>
  <si>
    <t>Улучшение транспортно- эксплуатационных качеств автомобильной дороги общего пользования местного значения</t>
  </si>
  <si>
    <t xml:space="preserve">Отдел дорожной деятельности, связи и благоустройства Управления инфраструктурного развития администрации Вилегодского муниципального округа </t>
  </si>
  <si>
    <t>1. Софинансирование дорожной деятельности в отношении автомобильных дорог общего пользования местного значения, капитального ремонта, осуществляемых за счет средств дорожных фондов</t>
  </si>
  <si>
    <t>1.1 Ремонт автомобильных дорог общего пользования местного значения</t>
  </si>
  <si>
    <t xml:space="preserve">Итого, в том числе </t>
  </si>
  <si>
    <t>Итого, в том числе</t>
  </si>
  <si>
    <t>Отдел дорожной деятельности, связи и благоустройства управления инфраструктурного развития администрации Вилегодского муниципального округа</t>
  </si>
  <si>
    <t>Территориальные отделы, отдел дорожной деятельности, связи и благоустройства управления инфраструктурного развития администрации Вилегодского муниципального округа</t>
  </si>
  <si>
    <t>Улучшение транспортно-эксплуатационных качеств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домов.</t>
  </si>
  <si>
    <t>Задача № 2– поддержание надлежащего технического состояния автомобильных дорог общего пользования местного значения в границах Вилегодского муниципального округа, оценка их технического состояния, а также организация и обеспечение безопасности дорожного движения</t>
  </si>
  <si>
    <t>Качественное содержание автомобильных дорог общего пользования местного значения вне границ населенных пунктов и в границах населенных пунктов Вилегодского муниципального округа. Увеличение протяженности автомобильных дорог общего пользования местного значения в границах Вилегодского муниципального округа,  отвечающих нормативным требованиям</t>
  </si>
  <si>
    <t>Качественное содержание автомобильных дорог общего пользования местного значения вне границ населенных пунктов и в границах населенных пунктов Вилегогодского муниципального округа. Увеличение протяженности автомобильных дорог общего пользования местного значения в границах Вилегодского муниципального округа,  отвечающих нормативным требованиям</t>
  </si>
  <si>
    <t>Итого по муниципальной программе</t>
  </si>
  <si>
    <t>Повышение  безопасности дорожного движения, снижение дорожно-транспортных происшествий с участием населения (детей).</t>
  </si>
  <si>
    <t xml:space="preserve">Ожидаемые конечные результаты  реализации  мероприятий
</t>
  </si>
  <si>
    <t xml:space="preserve">Приложение № 2                            
к муниципальной программе Вилегодского муниципального округа  Архангельской области                                                                                                                                                                                                                   «Развитие транспортной системы в Вилегодском муниципальном округе»                                                                                        </t>
  </si>
  <si>
    <t xml:space="preserve">Приложение №1 к постановлению Администрации Вилегодского муниципального округа                                         № __-мп от __.___.2022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</si>
</sst>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1" fillId="3" borderId="5" xfId="0" applyNumberFormat="1" applyFont="1" applyFill="1" applyBorder="1" applyAlignment="1">
      <alignment horizontal="center" vertical="center" wrapText="1"/>
    </xf>
    <xf numFmtId="165" fontId="1" fillId="3" borderId="12" xfId="0" applyNumberFormat="1" applyFont="1" applyFill="1" applyBorder="1" applyAlignment="1">
      <alignment horizontal="center" vertical="center" wrapText="1"/>
    </xf>
    <xf numFmtId="165" fontId="1" fillId="3" borderId="6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78"/>
  <sheetViews>
    <sheetView tabSelected="1" topLeftCell="A64" zoomScale="80" zoomScaleNormal="80" zoomScaleSheetLayoutView="64" workbookViewId="0">
      <selection activeCell="P81" sqref="P81"/>
    </sheetView>
  </sheetViews>
  <sheetFormatPr defaultRowHeight="15" x14ac:dyDescent="0.25"/>
  <cols>
    <col min="1" max="1" width="24.85546875" style="1" customWidth="1"/>
    <col min="2" max="2" width="24" style="1" customWidth="1"/>
    <col min="3" max="3" width="17.7109375" style="1" customWidth="1"/>
    <col min="4" max="4" width="10.85546875" style="1" customWidth="1"/>
    <col min="5" max="5" width="11.5703125" style="1" customWidth="1"/>
    <col min="6" max="6" width="11.85546875" style="1" customWidth="1"/>
    <col min="7" max="7" width="12" style="1" customWidth="1"/>
    <col min="8" max="9" width="12" style="4" customWidth="1"/>
    <col min="10" max="10" width="10.7109375" style="1" customWidth="1"/>
    <col min="11" max="11" width="25.28515625" style="1" customWidth="1"/>
    <col min="12" max="16384" width="9.140625" style="1"/>
  </cols>
  <sheetData>
    <row r="1" spans="1:11" s="17" customFormat="1" ht="39.75" customHeight="1" x14ac:dyDescent="0.25">
      <c r="E1" s="18" t="s">
        <v>44</v>
      </c>
      <c r="F1" s="18"/>
      <c r="G1" s="18"/>
      <c r="H1" s="18"/>
      <c r="I1" s="18"/>
      <c r="J1" s="18"/>
      <c r="K1" s="18"/>
    </row>
    <row r="2" spans="1:11" s="17" customFormat="1" x14ac:dyDescent="0.25"/>
    <row r="3" spans="1:11" ht="57" customHeight="1" x14ac:dyDescent="0.25">
      <c r="A3" s="5"/>
      <c r="B3" s="5"/>
      <c r="C3" s="5"/>
      <c r="D3" s="5"/>
      <c r="E3" s="18" t="s">
        <v>43</v>
      </c>
      <c r="F3" s="18"/>
      <c r="G3" s="18"/>
      <c r="H3" s="18"/>
      <c r="I3" s="18"/>
      <c r="J3" s="18"/>
      <c r="K3" s="18"/>
    </row>
    <row r="4" spans="1:11" ht="47.25" customHeight="1" x14ac:dyDescent="0.25">
      <c r="A4" s="22" t="s">
        <v>19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27" customHeight="1" x14ac:dyDescent="0.25">
      <c r="A5" s="26" t="s">
        <v>10</v>
      </c>
      <c r="B5" s="26" t="s">
        <v>0</v>
      </c>
      <c r="C5" s="24" t="s">
        <v>11</v>
      </c>
      <c r="D5" s="23" t="s">
        <v>1</v>
      </c>
      <c r="E5" s="23"/>
      <c r="F5" s="23"/>
      <c r="G5" s="23"/>
      <c r="H5" s="23"/>
      <c r="I5" s="23"/>
      <c r="J5" s="23"/>
      <c r="K5" s="23" t="s">
        <v>42</v>
      </c>
    </row>
    <row r="6" spans="1:11" ht="37.5" customHeight="1" x14ac:dyDescent="0.25">
      <c r="A6" s="27"/>
      <c r="B6" s="27"/>
      <c r="C6" s="25"/>
      <c r="D6" s="6" t="s">
        <v>2</v>
      </c>
      <c r="E6" s="6" t="s">
        <v>7</v>
      </c>
      <c r="F6" s="6" t="s">
        <v>8</v>
      </c>
      <c r="G6" s="6" t="s">
        <v>9</v>
      </c>
      <c r="H6" s="6" t="s">
        <v>12</v>
      </c>
      <c r="I6" s="6" t="s">
        <v>13</v>
      </c>
      <c r="J6" s="6" t="s">
        <v>14</v>
      </c>
      <c r="K6" s="23"/>
    </row>
    <row r="7" spans="1:11" ht="30" customHeight="1" x14ac:dyDescent="0.25">
      <c r="A7" s="28" t="s">
        <v>18</v>
      </c>
      <c r="B7" s="29"/>
      <c r="C7" s="29"/>
      <c r="D7" s="29"/>
      <c r="E7" s="29"/>
      <c r="F7" s="29"/>
      <c r="G7" s="29"/>
      <c r="H7" s="29"/>
      <c r="I7" s="29"/>
      <c r="J7" s="29"/>
      <c r="K7" s="30"/>
    </row>
    <row r="8" spans="1:11" s="4" customFormat="1" ht="35.25" customHeight="1" x14ac:dyDescent="0.25">
      <c r="A8" s="31" t="s">
        <v>30</v>
      </c>
      <c r="B8" s="19" t="s">
        <v>29</v>
      </c>
      <c r="C8" s="7" t="s">
        <v>32</v>
      </c>
      <c r="D8" s="7">
        <f>SUM(E8:J8)</f>
        <v>48539.070000000007</v>
      </c>
      <c r="E8" s="7">
        <f>SUM(E9:E12)</f>
        <v>5950.87</v>
      </c>
      <c r="F8" s="7">
        <f t="shared" ref="F8:J8" si="0">SUM(F9:F12)</f>
        <v>6057.7</v>
      </c>
      <c r="G8" s="7">
        <f t="shared" si="0"/>
        <v>11292.5</v>
      </c>
      <c r="H8" s="7">
        <f t="shared" si="0"/>
        <v>12760.800000000001</v>
      </c>
      <c r="I8" s="7">
        <f t="shared" si="0"/>
        <v>12477.2</v>
      </c>
      <c r="J8" s="7">
        <f t="shared" si="0"/>
        <v>0</v>
      </c>
      <c r="K8" s="19" t="s">
        <v>28</v>
      </c>
    </row>
    <row r="9" spans="1:11" s="4" customFormat="1" ht="30" customHeight="1" x14ac:dyDescent="0.25">
      <c r="A9" s="32"/>
      <c r="B9" s="20"/>
      <c r="C9" s="7" t="s">
        <v>3</v>
      </c>
      <c r="D9" s="8">
        <f t="shared" ref="D9:D12" si="1">SUM(E9:J9)</f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20"/>
    </row>
    <row r="10" spans="1:11" s="4" customFormat="1" ht="27.75" customHeight="1" x14ac:dyDescent="0.25">
      <c r="A10" s="32"/>
      <c r="B10" s="20"/>
      <c r="C10" s="7" t="s">
        <v>4</v>
      </c>
      <c r="D10" s="8">
        <f t="shared" si="1"/>
        <v>46946.100000000006</v>
      </c>
      <c r="E10" s="8">
        <v>5634.8</v>
      </c>
      <c r="F10" s="8">
        <v>5754.8</v>
      </c>
      <c r="G10" s="8">
        <f>5884.4+5098.4</f>
        <v>10982.8</v>
      </c>
      <c r="H10" s="8">
        <f>6015.6+6428.6</f>
        <v>12444.2</v>
      </c>
      <c r="I10" s="8">
        <v>12129.5</v>
      </c>
      <c r="J10" s="8">
        <v>0</v>
      </c>
      <c r="K10" s="20"/>
    </row>
    <row r="11" spans="1:11" s="4" customFormat="1" ht="31.5" customHeight="1" x14ac:dyDescent="0.25">
      <c r="A11" s="32"/>
      <c r="B11" s="20"/>
      <c r="C11" s="7" t="s">
        <v>6</v>
      </c>
      <c r="D11" s="8">
        <f t="shared" si="1"/>
        <v>1592.97</v>
      </c>
      <c r="E11" s="8">
        <v>316.07</v>
      </c>
      <c r="F11" s="8">
        <v>302.89999999999998</v>
      </c>
      <c r="G11" s="8">
        <v>309.7</v>
      </c>
      <c r="H11" s="8">
        <v>316.60000000000002</v>
      </c>
      <c r="I11" s="8">
        <v>347.7</v>
      </c>
      <c r="J11" s="8">
        <v>0</v>
      </c>
      <c r="K11" s="20"/>
    </row>
    <row r="12" spans="1:11" s="4" customFormat="1" ht="45" customHeight="1" x14ac:dyDescent="0.25">
      <c r="A12" s="33"/>
      <c r="B12" s="21"/>
      <c r="C12" s="9" t="s">
        <v>5</v>
      </c>
      <c r="D12" s="8">
        <f t="shared" si="1"/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21"/>
    </row>
    <row r="13" spans="1:11" ht="31.5" customHeight="1" x14ac:dyDescent="0.25">
      <c r="A13" s="19" t="s">
        <v>31</v>
      </c>
      <c r="B13" s="19" t="s">
        <v>29</v>
      </c>
      <c r="C13" s="7" t="s">
        <v>32</v>
      </c>
      <c r="D13" s="7">
        <f>SUM(E13:J13)</f>
        <v>6350</v>
      </c>
      <c r="E13" s="7">
        <f>SUM(E14:E17)</f>
        <v>1000</v>
      </c>
      <c r="F13" s="7">
        <f t="shared" ref="F13:J13" si="2">SUM(F14:F17)</f>
        <v>1350</v>
      </c>
      <c r="G13" s="7">
        <f t="shared" si="2"/>
        <v>1000</v>
      </c>
      <c r="H13" s="7">
        <f t="shared" si="2"/>
        <v>1500</v>
      </c>
      <c r="I13" s="7">
        <f t="shared" si="2"/>
        <v>1500</v>
      </c>
      <c r="J13" s="7">
        <f t="shared" si="2"/>
        <v>0</v>
      </c>
      <c r="K13" s="19" t="s">
        <v>36</v>
      </c>
    </row>
    <row r="14" spans="1:11" ht="40.5" customHeight="1" x14ac:dyDescent="0.25">
      <c r="A14" s="20"/>
      <c r="B14" s="20"/>
      <c r="C14" s="9" t="s">
        <v>3</v>
      </c>
      <c r="D14" s="8">
        <f t="shared" ref="D14:D17" si="3">SUM(E14:J14)</f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20"/>
    </row>
    <row r="15" spans="1:11" ht="33.75" customHeight="1" x14ac:dyDescent="0.25">
      <c r="A15" s="20"/>
      <c r="B15" s="20"/>
      <c r="C15" s="9" t="s">
        <v>4</v>
      </c>
      <c r="D15" s="8">
        <f t="shared" si="3"/>
        <v>6350</v>
      </c>
      <c r="E15" s="7">
        <v>1000</v>
      </c>
      <c r="F15" s="7">
        <v>1350</v>
      </c>
      <c r="G15" s="7">
        <v>1000</v>
      </c>
      <c r="H15" s="7">
        <v>1500</v>
      </c>
      <c r="I15" s="7">
        <v>1500</v>
      </c>
      <c r="J15" s="7">
        <v>0</v>
      </c>
      <c r="K15" s="20"/>
    </row>
    <row r="16" spans="1:11" ht="23.25" customHeight="1" x14ac:dyDescent="0.25">
      <c r="A16" s="20"/>
      <c r="B16" s="20"/>
      <c r="C16" s="9" t="s">
        <v>6</v>
      </c>
      <c r="D16" s="8">
        <f t="shared" si="3"/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8">
        <v>0</v>
      </c>
      <c r="K16" s="20"/>
    </row>
    <row r="17" spans="1:11" ht="30.75" customHeight="1" x14ac:dyDescent="0.25">
      <c r="A17" s="21"/>
      <c r="B17" s="21"/>
      <c r="C17" s="9" t="s">
        <v>5</v>
      </c>
      <c r="D17" s="8">
        <f t="shared" si="3"/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21"/>
    </row>
    <row r="18" spans="1:11" s="2" customFormat="1" ht="30" customHeight="1" x14ac:dyDescent="0.25">
      <c r="A18" s="34" t="s">
        <v>20</v>
      </c>
      <c r="B18" s="34" t="s">
        <v>34</v>
      </c>
      <c r="C18" s="9" t="s">
        <v>33</v>
      </c>
      <c r="D18" s="7">
        <f>SUM(E18:J18)</f>
        <v>14891.6</v>
      </c>
      <c r="E18" s="7">
        <v>14891.6</v>
      </c>
      <c r="F18" s="7">
        <f t="shared" ref="F18:J18" si="4">SUM(F19:F22)</f>
        <v>0</v>
      </c>
      <c r="G18" s="7">
        <f t="shared" si="4"/>
        <v>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43" t="s">
        <v>28</v>
      </c>
    </row>
    <row r="19" spans="1:11" s="2" customFormat="1" ht="33" customHeight="1" x14ac:dyDescent="0.25">
      <c r="A19" s="35"/>
      <c r="B19" s="35"/>
      <c r="C19" s="9" t="s">
        <v>3</v>
      </c>
      <c r="D19" s="10">
        <f t="shared" ref="D19:D22" si="5">SUM(E19:J19)</f>
        <v>0</v>
      </c>
      <c r="E19" s="8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43"/>
    </row>
    <row r="20" spans="1:11" s="2" customFormat="1" ht="28.5" customHeight="1" x14ac:dyDescent="0.25">
      <c r="A20" s="35"/>
      <c r="B20" s="35"/>
      <c r="C20" s="9" t="s">
        <v>4</v>
      </c>
      <c r="D20" s="10">
        <f t="shared" si="5"/>
        <v>13253.5</v>
      </c>
      <c r="E20" s="8">
        <v>13253.5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43"/>
    </row>
    <row r="21" spans="1:11" s="2" customFormat="1" ht="25.5" customHeight="1" x14ac:dyDescent="0.25">
      <c r="A21" s="35"/>
      <c r="B21" s="35"/>
      <c r="C21" s="9" t="s">
        <v>6</v>
      </c>
      <c r="D21" s="10">
        <f t="shared" si="5"/>
        <v>1638.07</v>
      </c>
      <c r="E21" s="8">
        <v>1638.07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43"/>
    </row>
    <row r="22" spans="1:11" s="2" customFormat="1" ht="37.5" customHeight="1" x14ac:dyDescent="0.25">
      <c r="A22" s="36"/>
      <c r="B22" s="36"/>
      <c r="C22" s="9" t="s">
        <v>5</v>
      </c>
      <c r="D22" s="10">
        <f t="shared" si="5"/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43"/>
    </row>
    <row r="23" spans="1:11" ht="34.5" customHeight="1" x14ac:dyDescent="0.25">
      <c r="A23" s="34" t="s">
        <v>21</v>
      </c>
      <c r="B23" s="34" t="s">
        <v>34</v>
      </c>
      <c r="C23" s="7" t="s">
        <v>32</v>
      </c>
      <c r="D23" s="7">
        <f>SUM(E23:J23)</f>
        <v>0</v>
      </c>
      <c r="E23" s="7">
        <f>SUM(E24:E27)</f>
        <v>0</v>
      </c>
      <c r="F23" s="7">
        <f t="shared" ref="F23:J23" si="6">SUM(F24:F27)</f>
        <v>0</v>
      </c>
      <c r="G23" s="7">
        <f t="shared" si="6"/>
        <v>0</v>
      </c>
      <c r="H23" s="7">
        <f t="shared" si="6"/>
        <v>0</v>
      </c>
      <c r="I23" s="7">
        <f t="shared" si="6"/>
        <v>0</v>
      </c>
      <c r="J23" s="7">
        <f t="shared" si="6"/>
        <v>0</v>
      </c>
      <c r="K23" s="44"/>
    </row>
    <row r="24" spans="1:11" ht="33" customHeight="1" x14ac:dyDescent="0.25">
      <c r="A24" s="35"/>
      <c r="B24" s="35"/>
      <c r="C24" s="9" t="s">
        <v>3</v>
      </c>
      <c r="D24" s="10">
        <f t="shared" ref="D24:D27" si="7">SUM(E24:J24)</f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44"/>
    </row>
    <row r="25" spans="1:11" ht="36" customHeight="1" x14ac:dyDescent="0.25">
      <c r="A25" s="35"/>
      <c r="B25" s="35"/>
      <c r="C25" s="9" t="s">
        <v>4</v>
      </c>
      <c r="D25" s="10">
        <f>SUM(F25:J25)</f>
        <v>0</v>
      </c>
      <c r="E25" s="11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44"/>
    </row>
    <row r="26" spans="1:11" ht="20.25" customHeight="1" x14ac:dyDescent="0.25">
      <c r="A26" s="35"/>
      <c r="B26" s="35"/>
      <c r="C26" s="9" t="s">
        <v>6</v>
      </c>
      <c r="D26" s="10">
        <f>SUM(F26:J26)</f>
        <v>0</v>
      </c>
      <c r="E26" s="8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44"/>
    </row>
    <row r="27" spans="1:11" ht="39.75" customHeight="1" x14ac:dyDescent="0.25">
      <c r="A27" s="36"/>
      <c r="B27" s="36"/>
      <c r="C27" s="9" t="s">
        <v>5</v>
      </c>
      <c r="D27" s="10">
        <f t="shared" si="7"/>
        <v>0</v>
      </c>
      <c r="E27" s="10">
        <v>0</v>
      </c>
      <c r="F27" s="10">
        <v>0</v>
      </c>
      <c r="G27" s="10">
        <v>0</v>
      </c>
      <c r="H27" s="10"/>
      <c r="I27" s="10"/>
      <c r="J27" s="8"/>
      <c r="K27" s="44"/>
    </row>
    <row r="28" spans="1:11" s="3" customFormat="1" ht="38.25" customHeight="1" x14ac:dyDescent="0.25">
      <c r="A28" s="19" t="s">
        <v>22</v>
      </c>
      <c r="B28" s="19" t="s">
        <v>34</v>
      </c>
      <c r="C28" s="9" t="s">
        <v>33</v>
      </c>
      <c r="D28" s="7">
        <f>SUM(E28:G28)</f>
        <v>0</v>
      </c>
      <c r="E28" s="7">
        <f>SUM(E29:E32)</f>
        <v>0</v>
      </c>
      <c r="F28" s="7">
        <f t="shared" ref="F28:J28" si="8">SUM(F29:F32)</f>
        <v>0</v>
      </c>
      <c r="G28" s="7">
        <f t="shared" si="8"/>
        <v>0</v>
      </c>
      <c r="H28" s="7">
        <f t="shared" si="8"/>
        <v>0</v>
      </c>
      <c r="I28" s="7">
        <f t="shared" si="8"/>
        <v>0</v>
      </c>
      <c r="J28" s="7">
        <f t="shared" si="8"/>
        <v>0</v>
      </c>
      <c r="K28" s="44"/>
    </row>
    <row r="29" spans="1:11" s="3" customFormat="1" ht="37.5" customHeight="1" x14ac:dyDescent="0.25">
      <c r="A29" s="20"/>
      <c r="B29" s="20"/>
      <c r="C29" s="9" t="s">
        <v>3</v>
      </c>
      <c r="D29" s="8">
        <f t="shared" ref="D29:D32" si="9">SUM(E29:G29)</f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44"/>
    </row>
    <row r="30" spans="1:11" s="3" customFormat="1" ht="37.5" customHeight="1" x14ac:dyDescent="0.25">
      <c r="A30" s="20"/>
      <c r="B30" s="20"/>
      <c r="C30" s="9" t="s">
        <v>4</v>
      </c>
      <c r="D30" s="8">
        <f t="shared" si="9"/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44"/>
    </row>
    <row r="31" spans="1:11" s="3" customFormat="1" ht="21" customHeight="1" x14ac:dyDescent="0.25">
      <c r="A31" s="20"/>
      <c r="B31" s="20"/>
      <c r="C31" s="9" t="s">
        <v>6</v>
      </c>
      <c r="D31" s="8">
        <f t="shared" si="9"/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44"/>
    </row>
    <row r="32" spans="1:11" s="3" customFormat="1" ht="54" customHeight="1" x14ac:dyDescent="0.25">
      <c r="A32" s="21"/>
      <c r="B32" s="21"/>
      <c r="C32" s="9" t="s">
        <v>5</v>
      </c>
      <c r="D32" s="8">
        <f t="shared" si="9"/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44"/>
    </row>
    <row r="33" spans="1:13" s="4" customFormat="1" ht="35.25" customHeight="1" x14ac:dyDescent="0.25">
      <c r="A33" s="43" t="s">
        <v>23</v>
      </c>
      <c r="B33" s="19" t="s">
        <v>34</v>
      </c>
      <c r="C33" s="9" t="s">
        <v>33</v>
      </c>
      <c r="D33" s="9">
        <f>SUM(E33:J33)</f>
        <v>12356.3</v>
      </c>
      <c r="E33" s="7">
        <f>SUM(E34:E37)</f>
        <v>0</v>
      </c>
      <c r="F33" s="7">
        <f>SUM(F34:F37)</f>
        <v>12356.3</v>
      </c>
      <c r="G33" s="7">
        <f t="shared" ref="G33:J33" si="10">SUM(G34:G37)</f>
        <v>0</v>
      </c>
      <c r="H33" s="7">
        <f t="shared" si="10"/>
        <v>0</v>
      </c>
      <c r="I33" s="7">
        <f t="shared" si="10"/>
        <v>0</v>
      </c>
      <c r="J33" s="7">
        <f t="shared" si="10"/>
        <v>0</v>
      </c>
      <c r="K33" s="44"/>
      <c r="L33" s="16"/>
      <c r="M33" s="16"/>
    </row>
    <row r="34" spans="1:13" s="4" customFormat="1" ht="27.75" customHeight="1" x14ac:dyDescent="0.25">
      <c r="A34" s="43"/>
      <c r="B34" s="20"/>
      <c r="C34" s="7" t="s">
        <v>3</v>
      </c>
      <c r="D34" s="12">
        <f t="shared" ref="D34:D68" si="11">SUM(E34:J34)</f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44"/>
      <c r="L34" s="16"/>
      <c r="M34" s="16"/>
    </row>
    <row r="35" spans="1:13" s="4" customFormat="1" ht="34.5" customHeight="1" x14ac:dyDescent="0.25">
      <c r="A35" s="43"/>
      <c r="B35" s="20"/>
      <c r="C35" s="7" t="s">
        <v>4</v>
      </c>
      <c r="D35" s="12">
        <f t="shared" si="11"/>
        <v>12356.3</v>
      </c>
      <c r="E35" s="8">
        <v>0</v>
      </c>
      <c r="F35" s="7">
        <v>12356.3</v>
      </c>
      <c r="G35" s="10">
        <v>0</v>
      </c>
      <c r="H35" s="10">
        <v>0</v>
      </c>
      <c r="I35" s="10">
        <v>0</v>
      </c>
      <c r="J35" s="10">
        <v>0</v>
      </c>
      <c r="K35" s="44"/>
      <c r="L35" s="16"/>
      <c r="M35" s="16"/>
    </row>
    <row r="36" spans="1:13" s="4" customFormat="1" ht="21.75" customHeight="1" x14ac:dyDescent="0.25">
      <c r="A36" s="43"/>
      <c r="B36" s="20"/>
      <c r="C36" s="7" t="s">
        <v>6</v>
      </c>
      <c r="D36" s="12">
        <f t="shared" si="11"/>
        <v>0</v>
      </c>
      <c r="E36" s="8">
        <v>0</v>
      </c>
      <c r="F36" s="7">
        <v>0</v>
      </c>
      <c r="G36" s="7">
        <v>0</v>
      </c>
      <c r="H36" s="10">
        <v>0</v>
      </c>
      <c r="I36" s="10">
        <v>0</v>
      </c>
      <c r="J36" s="10">
        <v>0</v>
      </c>
      <c r="K36" s="44"/>
      <c r="L36" s="16"/>
      <c r="M36" s="16"/>
    </row>
    <row r="37" spans="1:13" s="4" customFormat="1" ht="60" customHeight="1" x14ac:dyDescent="0.25">
      <c r="A37" s="43"/>
      <c r="B37" s="21"/>
      <c r="C37" s="7" t="s">
        <v>5</v>
      </c>
      <c r="D37" s="12">
        <f t="shared" si="11"/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44"/>
      <c r="L37" s="16"/>
      <c r="M37" s="16"/>
    </row>
    <row r="38" spans="1:13" s="4" customFormat="1" ht="42" customHeight="1" x14ac:dyDescent="0.25">
      <c r="A38" s="19" t="s">
        <v>24</v>
      </c>
      <c r="B38" s="19" t="s">
        <v>34</v>
      </c>
      <c r="C38" s="9" t="s">
        <v>33</v>
      </c>
      <c r="D38" s="9">
        <f t="shared" si="11"/>
        <v>0</v>
      </c>
      <c r="E38" s="7">
        <f>SUM(E39:E42)</f>
        <v>0</v>
      </c>
      <c r="F38" s="7">
        <f t="shared" ref="F38:J38" si="12">SUM(F39:F42)</f>
        <v>0</v>
      </c>
      <c r="G38" s="7">
        <f t="shared" si="12"/>
        <v>0</v>
      </c>
      <c r="H38" s="7">
        <f t="shared" si="12"/>
        <v>0</v>
      </c>
      <c r="I38" s="7">
        <f t="shared" si="12"/>
        <v>0</v>
      </c>
      <c r="J38" s="7">
        <f t="shared" si="12"/>
        <v>0</v>
      </c>
      <c r="K38" s="44"/>
      <c r="L38" s="16"/>
      <c r="M38" s="16"/>
    </row>
    <row r="39" spans="1:13" s="4" customFormat="1" ht="36" customHeight="1" x14ac:dyDescent="0.25">
      <c r="A39" s="20"/>
      <c r="B39" s="20"/>
      <c r="C39" s="7" t="s">
        <v>3</v>
      </c>
      <c r="D39" s="12">
        <f t="shared" si="11"/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44"/>
    </row>
    <row r="40" spans="1:13" s="4" customFormat="1" ht="33" customHeight="1" x14ac:dyDescent="0.25">
      <c r="A40" s="20"/>
      <c r="B40" s="20"/>
      <c r="C40" s="7" t="s">
        <v>4</v>
      </c>
      <c r="D40" s="12">
        <f t="shared" si="11"/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44"/>
    </row>
    <row r="41" spans="1:13" s="4" customFormat="1" ht="21.75" customHeight="1" x14ac:dyDescent="0.25">
      <c r="A41" s="20"/>
      <c r="B41" s="20"/>
      <c r="C41" s="7" t="s">
        <v>6</v>
      </c>
      <c r="D41" s="12">
        <f t="shared" si="11"/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44"/>
    </row>
    <row r="42" spans="1:13" s="4" customFormat="1" ht="40.5" customHeight="1" x14ac:dyDescent="0.25">
      <c r="A42" s="21"/>
      <c r="B42" s="21"/>
      <c r="C42" s="7" t="s">
        <v>5</v>
      </c>
      <c r="D42" s="13">
        <f t="shared" si="11"/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44"/>
    </row>
    <row r="43" spans="1:13" s="4" customFormat="1" ht="39" customHeight="1" x14ac:dyDescent="0.25">
      <c r="A43" s="37" t="s">
        <v>15</v>
      </c>
      <c r="B43" s="19" t="s">
        <v>34</v>
      </c>
      <c r="C43" s="7" t="s">
        <v>33</v>
      </c>
      <c r="D43" s="14">
        <f t="shared" si="11"/>
        <v>0</v>
      </c>
      <c r="E43" s="7">
        <f>SUM(E44:E47)</f>
        <v>0</v>
      </c>
      <c r="F43" s="7">
        <f t="shared" ref="F43:J43" si="13">SUM(F44:F47)</f>
        <v>0</v>
      </c>
      <c r="G43" s="7">
        <f t="shared" si="13"/>
        <v>0</v>
      </c>
      <c r="H43" s="7">
        <f t="shared" si="13"/>
        <v>0</v>
      </c>
      <c r="I43" s="7">
        <f t="shared" si="13"/>
        <v>0</v>
      </c>
      <c r="J43" s="7">
        <f t="shared" si="13"/>
        <v>0</v>
      </c>
      <c r="K43" s="44"/>
    </row>
    <row r="44" spans="1:13" s="4" customFormat="1" ht="36" customHeight="1" x14ac:dyDescent="0.25">
      <c r="A44" s="38"/>
      <c r="B44" s="20"/>
      <c r="C44" s="7" t="s">
        <v>3</v>
      </c>
      <c r="D44" s="13">
        <f t="shared" si="11"/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44"/>
    </row>
    <row r="45" spans="1:13" s="4" customFormat="1" ht="36" customHeight="1" x14ac:dyDescent="0.25">
      <c r="A45" s="38"/>
      <c r="B45" s="20"/>
      <c r="C45" s="7" t="s">
        <v>4</v>
      </c>
      <c r="D45" s="13">
        <f t="shared" si="11"/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44"/>
    </row>
    <row r="46" spans="1:13" s="4" customFormat="1" ht="21.75" customHeight="1" x14ac:dyDescent="0.25">
      <c r="A46" s="38"/>
      <c r="B46" s="20"/>
      <c r="C46" s="7" t="s">
        <v>6</v>
      </c>
      <c r="D46" s="13">
        <f t="shared" si="11"/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44"/>
    </row>
    <row r="47" spans="1:13" s="4" customFormat="1" ht="44.25" customHeight="1" x14ac:dyDescent="0.25">
      <c r="A47" s="39"/>
      <c r="B47" s="21"/>
      <c r="C47" s="7" t="s">
        <v>5</v>
      </c>
      <c r="D47" s="13">
        <f t="shared" si="11"/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44"/>
    </row>
    <row r="48" spans="1:13" ht="38.25" customHeight="1" x14ac:dyDescent="0.25">
      <c r="A48" s="47" t="s">
        <v>37</v>
      </c>
      <c r="B48" s="48"/>
      <c r="C48" s="48"/>
      <c r="D48" s="48"/>
      <c r="E48" s="48"/>
      <c r="F48" s="48"/>
      <c r="G48" s="48"/>
      <c r="H48" s="48"/>
      <c r="I48" s="48"/>
      <c r="J48" s="48"/>
      <c r="K48" s="49"/>
    </row>
    <row r="49" spans="1:11" ht="37.5" customHeight="1" x14ac:dyDescent="0.25">
      <c r="A49" s="19" t="s">
        <v>16</v>
      </c>
      <c r="B49" s="19" t="s">
        <v>34</v>
      </c>
      <c r="C49" s="7" t="s">
        <v>33</v>
      </c>
      <c r="D49" s="14">
        <f t="shared" si="11"/>
        <v>5134.3</v>
      </c>
      <c r="E49" s="7">
        <f>SUM(E50:E53)</f>
        <v>752.2</v>
      </c>
      <c r="F49" s="7">
        <f t="shared" ref="F49:J49" si="14">SUM(F50:F53)</f>
        <v>1028.7</v>
      </c>
      <c r="G49" s="7">
        <f t="shared" si="14"/>
        <v>1085.5999999999999</v>
      </c>
      <c r="H49" s="7">
        <f t="shared" si="14"/>
        <v>1133.9000000000001</v>
      </c>
      <c r="I49" s="7">
        <f t="shared" si="14"/>
        <v>1133.9000000000001</v>
      </c>
      <c r="J49" s="7">
        <f t="shared" si="14"/>
        <v>0</v>
      </c>
      <c r="K49" s="19" t="s">
        <v>38</v>
      </c>
    </row>
    <row r="50" spans="1:11" ht="36" customHeight="1" x14ac:dyDescent="0.25">
      <c r="A50" s="20"/>
      <c r="B50" s="20"/>
      <c r="C50" s="7" t="s">
        <v>3</v>
      </c>
      <c r="D50" s="15">
        <f t="shared" si="11"/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20"/>
    </row>
    <row r="51" spans="1:11" ht="24.75" customHeight="1" x14ac:dyDescent="0.25">
      <c r="A51" s="20"/>
      <c r="B51" s="20"/>
      <c r="C51" s="7" t="s">
        <v>4</v>
      </c>
      <c r="D51" s="15">
        <f t="shared" si="11"/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20"/>
    </row>
    <row r="52" spans="1:11" ht="26.25" customHeight="1" x14ac:dyDescent="0.25">
      <c r="A52" s="20"/>
      <c r="B52" s="20"/>
      <c r="C52" s="7" t="s">
        <v>6</v>
      </c>
      <c r="D52" s="15">
        <f t="shared" si="11"/>
        <v>5134.3</v>
      </c>
      <c r="E52" s="10">
        <v>752.2</v>
      </c>
      <c r="F52" s="7">
        <v>1028.7</v>
      </c>
      <c r="G52" s="7">
        <v>1085.5999999999999</v>
      </c>
      <c r="H52" s="7">
        <v>1133.9000000000001</v>
      </c>
      <c r="I52" s="10">
        <f>H52</f>
        <v>1133.9000000000001</v>
      </c>
      <c r="J52" s="10">
        <v>0</v>
      </c>
      <c r="K52" s="20"/>
    </row>
    <row r="53" spans="1:11" ht="39.75" customHeight="1" x14ac:dyDescent="0.25">
      <c r="A53" s="21"/>
      <c r="B53" s="21"/>
      <c r="C53" s="7" t="s">
        <v>5</v>
      </c>
      <c r="D53" s="15">
        <f t="shared" si="11"/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20"/>
    </row>
    <row r="54" spans="1:11" ht="40.5" customHeight="1" x14ac:dyDescent="0.25">
      <c r="A54" s="19" t="s">
        <v>17</v>
      </c>
      <c r="B54" s="19" t="s">
        <v>34</v>
      </c>
      <c r="C54" s="7" t="s">
        <v>33</v>
      </c>
      <c r="D54" s="14">
        <f t="shared" si="11"/>
        <v>8646.4000000000015</v>
      </c>
      <c r="E54" s="7">
        <f>SUM(E55:E58)</f>
        <v>352.5</v>
      </c>
      <c r="F54" s="7">
        <f t="shared" ref="F54:J54" si="15">SUM(F55:F58)</f>
        <v>1980.9</v>
      </c>
      <c r="G54" s="7">
        <f t="shared" si="15"/>
        <v>2041.4</v>
      </c>
      <c r="H54" s="7">
        <f t="shared" si="15"/>
        <v>2135.8000000000002</v>
      </c>
      <c r="I54" s="7">
        <f t="shared" si="15"/>
        <v>2135.8000000000002</v>
      </c>
      <c r="J54" s="7">
        <f t="shared" si="15"/>
        <v>0</v>
      </c>
      <c r="K54" s="20"/>
    </row>
    <row r="55" spans="1:11" ht="30" customHeight="1" x14ac:dyDescent="0.25">
      <c r="A55" s="20"/>
      <c r="B55" s="20"/>
      <c r="C55" s="7" t="s">
        <v>3</v>
      </c>
      <c r="D55" s="15">
        <f t="shared" si="11"/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20"/>
    </row>
    <row r="56" spans="1:11" ht="30.75" customHeight="1" x14ac:dyDescent="0.25">
      <c r="A56" s="20"/>
      <c r="B56" s="20"/>
      <c r="C56" s="7" t="s">
        <v>4</v>
      </c>
      <c r="D56" s="15">
        <f t="shared" si="11"/>
        <v>1980.9</v>
      </c>
      <c r="E56" s="10">
        <v>0</v>
      </c>
      <c r="F56" s="10">
        <v>1980.9</v>
      </c>
      <c r="G56" s="10">
        <v>0</v>
      </c>
      <c r="H56" s="10">
        <v>0</v>
      </c>
      <c r="I56" s="10">
        <v>0</v>
      </c>
      <c r="J56" s="10">
        <v>0</v>
      </c>
      <c r="K56" s="20"/>
    </row>
    <row r="57" spans="1:11" ht="23.25" customHeight="1" x14ac:dyDescent="0.25">
      <c r="A57" s="20"/>
      <c r="B57" s="20"/>
      <c r="C57" s="7" t="s">
        <v>6</v>
      </c>
      <c r="D57" s="15">
        <f t="shared" si="11"/>
        <v>6665.5000000000009</v>
      </c>
      <c r="E57" s="10">
        <v>352.5</v>
      </c>
      <c r="F57" s="10">
        <v>0</v>
      </c>
      <c r="G57" s="10">
        <v>2041.4</v>
      </c>
      <c r="H57" s="10">
        <v>2135.8000000000002</v>
      </c>
      <c r="I57" s="10">
        <f>H56:H57</f>
        <v>2135.8000000000002</v>
      </c>
      <c r="J57" s="8">
        <v>0</v>
      </c>
      <c r="K57" s="20"/>
    </row>
    <row r="58" spans="1:11" ht="38.25" customHeight="1" x14ac:dyDescent="0.25">
      <c r="A58" s="21"/>
      <c r="B58" s="21"/>
      <c r="C58" s="7" t="s">
        <v>5</v>
      </c>
      <c r="D58" s="15">
        <f t="shared" si="11"/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21"/>
    </row>
    <row r="59" spans="1:11" ht="35.25" customHeight="1" x14ac:dyDescent="0.25">
      <c r="A59" s="34" t="s">
        <v>25</v>
      </c>
      <c r="B59" s="19" t="s">
        <v>35</v>
      </c>
      <c r="C59" s="9" t="s">
        <v>33</v>
      </c>
      <c r="D59" s="7">
        <f t="shared" si="11"/>
        <v>14313</v>
      </c>
      <c r="E59" s="7">
        <f>SUM(E60:E63)</f>
        <v>2744.2</v>
      </c>
      <c r="F59" s="7">
        <f t="shared" ref="F59:J59" si="16">SUM(F60:F63)</f>
        <v>2868.8</v>
      </c>
      <c r="G59" s="7">
        <f t="shared" si="16"/>
        <v>2816.2</v>
      </c>
      <c r="H59" s="7">
        <f t="shared" si="16"/>
        <v>2941.9</v>
      </c>
      <c r="I59" s="7">
        <f t="shared" si="16"/>
        <v>2941.9</v>
      </c>
      <c r="J59" s="7">
        <f t="shared" si="16"/>
        <v>0</v>
      </c>
      <c r="K59" s="19" t="s">
        <v>39</v>
      </c>
    </row>
    <row r="60" spans="1:11" ht="39.75" customHeight="1" x14ac:dyDescent="0.25">
      <c r="A60" s="35"/>
      <c r="B60" s="20"/>
      <c r="C60" s="7" t="s">
        <v>3</v>
      </c>
      <c r="D60" s="8">
        <f t="shared" si="11"/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45"/>
    </row>
    <row r="61" spans="1:11" ht="39" customHeight="1" x14ac:dyDescent="0.25">
      <c r="A61" s="35"/>
      <c r="B61" s="20"/>
      <c r="C61" s="7" t="s">
        <v>4</v>
      </c>
      <c r="D61" s="8">
        <f t="shared" si="11"/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45"/>
    </row>
    <row r="62" spans="1:11" ht="41.25" customHeight="1" x14ac:dyDescent="0.25">
      <c r="A62" s="35"/>
      <c r="B62" s="20"/>
      <c r="C62" s="7" t="s">
        <v>6</v>
      </c>
      <c r="D62" s="8">
        <f t="shared" si="11"/>
        <v>14313</v>
      </c>
      <c r="E62" s="7">
        <v>2744.2</v>
      </c>
      <c r="F62" s="7">
        <v>2868.8</v>
      </c>
      <c r="G62" s="7">
        <v>2816.2</v>
      </c>
      <c r="H62" s="7">
        <v>2941.9</v>
      </c>
      <c r="I62" s="10">
        <f>H62</f>
        <v>2941.9</v>
      </c>
      <c r="J62" s="8">
        <v>0</v>
      </c>
      <c r="K62" s="45"/>
    </row>
    <row r="63" spans="1:11" ht="39" customHeight="1" x14ac:dyDescent="0.25">
      <c r="A63" s="36"/>
      <c r="B63" s="21"/>
      <c r="C63" s="7" t="s">
        <v>5</v>
      </c>
      <c r="D63" s="8">
        <f t="shared" si="11"/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45"/>
    </row>
    <row r="64" spans="1:11" ht="30" customHeight="1" x14ac:dyDescent="0.25">
      <c r="A64" s="34" t="s">
        <v>26</v>
      </c>
      <c r="B64" s="19" t="s">
        <v>35</v>
      </c>
      <c r="C64" s="9" t="s">
        <v>33</v>
      </c>
      <c r="D64" s="7">
        <f t="shared" si="11"/>
        <v>34371.1</v>
      </c>
      <c r="E64" s="7">
        <f>SUM(E65:E68)</f>
        <v>6507.4</v>
      </c>
      <c r="F64" s="7">
        <f t="shared" ref="F64:J64" si="17">SUM(F65:F68)</f>
        <v>6552.9</v>
      </c>
      <c r="G64" s="7">
        <f t="shared" si="17"/>
        <v>6896.4</v>
      </c>
      <c r="H64" s="7">
        <f t="shared" si="17"/>
        <v>7207.2</v>
      </c>
      <c r="I64" s="7">
        <f t="shared" si="17"/>
        <v>7207.2</v>
      </c>
      <c r="J64" s="7">
        <f t="shared" si="17"/>
        <v>0</v>
      </c>
      <c r="K64" s="45"/>
    </row>
    <row r="65" spans="1:11" ht="41.25" customHeight="1" x14ac:dyDescent="0.25">
      <c r="A65" s="35"/>
      <c r="B65" s="20"/>
      <c r="C65" s="7" t="s">
        <v>3</v>
      </c>
      <c r="D65" s="8">
        <f t="shared" si="11"/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45"/>
    </row>
    <row r="66" spans="1:11" ht="37.5" customHeight="1" x14ac:dyDescent="0.25">
      <c r="A66" s="35"/>
      <c r="B66" s="20"/>
      <c r="C66" s="7" t="s">
        <v>4</v>
      </c>
      <c r="D66" s="8">
        <f t="shared" si="11"/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45"/>
    </row>
    <row r="67" spans="1:11" ht="29.25" customHeight="1" x14ac:dyDescent="0.25">
      <c r="A67" s="35"/>
      <c r="B67" s="20"/>
      <c r="C67" s="7" t="s">
        <v>6</v>
      </c>
      <c r="D67" s="8">
        <f t="shared" si="11"/>
        <v>34371.1</v>
      </c>
      <c r="E67" s="7">
        <v>6507.4</v>
      </c>
      <c r="F67" s="7">
        <v>6552.9</v>
      </c>
      <c r="G67" s="7">
        <v>6896.4</v>
      </c>
      <c r="H67" s="7">
        <v>7207.2</v>
      </c>
      <c r="I67" s="10">
        <f>H67</f>
        <v>7207.2</v>
      </c>
      <c r="J67" s="10">
        <v>0</v>
      </c>
      <c r="K67" s="45"/>
    </row>
    <row r="68" spans="1:11" ht="53.25" customHeight="1" x14ac:dyDescent="0.25">
      <c r="A68" s="36"/>
      <c r="B68" s="21"/>
      <c r="C68" s="7" t="s">
        <v>5</v>
      </c>
      <c r="D68" s="8">
        <f t="shared" si="11"/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46"/>
    </row>
    <row r="69" spans="1:11" ht="36.75" customHeight="1" x14ac:dyDescent="0.25">
      <c r="A69" s="34" t="s">
        <v>27</v>
      </c>
      <c r="B69" s="19" t="s">
        <v>34</v>
      </c>
      <c r="C69" s="9" t="s">
        <v>33</v>
      </c>
      <c r="D69" s="7">
        <f>SUM(E69:J69)</f>
        <v>0</v>
      </c>
      <c r="E69" s="7">
        <f>SUM(E70:E73)</f>
        <v>0</v>
      </c>
      <c r="F69" s="7">
        <f t="shared" ref="F69:J69" si="18">SUM(F70:F73)</f>
        <v>0</v>
      </c>
      <c r="G69" s="7">
        <f t="shared" si="18"/>
        <v>0</v>
      </c>
      <c r="H69" s="7">
        <f t="shared" si="18"/>
        <v>0</v>
      </c>
      <c r="I69" s="7">
        <f t="shared" si="18"/>
        <v>0</v>
      </c>
      <c r="J69" s="7">
        <f t="shared" si="18"/>
        <v>0</v>
      </c>
      <c r="K69" s="19" t="s">
        <v>41</v>
      </c>
    </row>
    <row r="70" spans="1:11" ht="40.5" customHeight="1" x14ac:dyDescent="0.25">
      <c r="A70" s="35"/>
      <c r="B70" s="20"/>
      <c r="C70" s="9" t="s">
        <v>3</v>
      </c>
      <c r="D70" s="10">
        <f t="shared" ref="D70:D73" si="19">SUM(E70:J70)</f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20"/>
    </row>
    <row r="71" spans="1:11" ht="32.25" customHeight="1" x14ac:dyDescent="0.25">
      <c r="A71" s="35"/>
      <c r="B71" s="20"/>
      <c r="C71" s="9" t="s">
        <v>4</v>
      </c>
      <c r="D71" s="10">
        <f t="shared" si="19"/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20"/>
    </row>
    <row r="72" spans="1:11" ht="21" customHeight="1" x14ac:dyDescent="0.25">
      <c r="A72" s="35"/>
      <c r="B72" s="20"/>
      <c r="C72" s="9" t="s">
        <v>6</v>
      </c>
      <c r="D72" s="10">
        <f t="shared" si="19"/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20"/>
    </row>
    <row r="73" spans="1:11" ht="58.5" customHeight="1" x14ac:dyDescent="0.25">
      <c r="A73" s="36"/>
      <c r="B73" s="21"/>
      <c r="C73" s="9" t="s">
        <v>5</v>
      </c>
      <c r="D73" s="10">
        <f t="shared" si="19"/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21"/>
    </row>
    <row r="74" spans="1:11" ht="33.75" customHeight="1" x14ac:dyDescent="0.25">
      <c r="A74" s="37" t="s">
        <v>40</v>
      </c>
      <c r="B74" s="40"/>
      <c r="C74" s="9" t="s">
        <v>33</v>
      </c>
      <c r="D74" s="7">
        <f>E74+F74+G74+H74+I74+J74</f>
        <v>144601.74000000002</v>
      </c>
      <c r="E74" s="7">
        <f>E76+E77</f>
        <v>32198.739999999998</v>
      </c>
      <c r="F74" s="7">
        <f t="shared" ref="D74:J78" si="20">SUM(F8+F13+F18+F23+F28+F33+F38+F43+F49+F54+F59+F64+F69)</f>
        <v>32195.300000000003</v>
      </c>
      <c r="G74" s="7">
        <f t="shared" si="20"/>
        <v>25132.1</v>
      </c>
      <c r="H74" s="7">
        <f t="shared" si="20"/>
        <v>27679.600000000002</v>
      </c>
      <c r="I74" s="7">
        <f t="shared" si="20"/>
        <v>27396.000000000004</v>
      </c>
      <c r="J74" s="7">
        <f t="shared" si="20"/>
        <v>0</v>
      </c>
      <c r="K74" s="19"/>
    </row>
    <row r="75" spans="1:11" ht="30" x14ac:dyDescent="0.25">
      <c r="A75" s="38"/>
      <c r="B75" s="41"/>
      <c r="C75" s="9" t="s">
        <v>3</v>
      </c>
      <c r="D75" s="10">
        <f t="shared" si="20"/>
        <v>0</v>
      </c>
      <c r="E75" s="10">
        <f t="shared" si="20"/>
        <v>0</v>
      </c>
      <c r="F75" s="10">
        <f t="shared" si="20"/>
        <v>0</v>
      </c>
      <c r="G75" s="10">
        <f t="shared" si="20"/>
        <v>0</v>
      </c>
      <c r="H75" s="10">
        <f t="shared" si="20"/>
        <v>0</v>
      </c>
      <c r="I75" s="10">
        <f t="shared" si="20"/>
        <v>0</v>
      </c>
      <c r="J75" s="10">
        <f t="shared" si="20"/>
        <v>0</v>
      </c>
      <c r="K75" s="20"/>
    </row>
    <row r="76" spans="1:11" ht="30.75" customHeight="1" x14ac:dyDescent="0.25">
      <c r="A76" s="38"/>
      <c r="B76" s="41"/>
      <c r="C76" s="9" t="s">
        <v>4</v>
      </c>
      <c r="D76" s="10">
        <f t="shared" si="20"/>
        <v>80886.8</v>
      </c>
      <c r="E76" s="10">
        <f t="shared" si="20"/>
        <v>19888.3</v>
      </c>
      <c r="F76" s="10">
        <f>SUM(F10+F15+F20+F25+F30+F35+F40+F45+F51+F56+F61+F66+F71)</f>
        <v>21442</v>
      </c>
      <c r="G76" s="10">
        <f>SUM(G10+G15+G20+G25+G30+G35+G40+G45+G51+G56+G61+G66+G71)</f>
        <v>11982.8</v>
      </c>
      <c r="H76" s="10">
        <f t="shared" si="20"/>
        <v>13944.2</v>
      </c>
      <c r="I76" s="10">
        <f t="shared" si="20"/>
        <v>13629.5</v>
      </c>
      <c r="J76" s="10">
        <f t="shared" si="20"/>
        <v>0</v>
      </c>
      <c r="K76" s="20"/>
    </row>
    <row r="77" spans="1:11" ht="23.25" customHeight="1" x14ac:dyDescent="0.25">
      <c r="A77" s="38"/>
      <c r="B77" s="41"/>
      <c r="C77" s="9" t="s">
        <v>6</v>
      </c>
      <c r="D77" s="10">
        <f t="shared" si="20"/>
        <v>63714.94</v>
      </c>
      <c r="E77" s="10">
        <f t="shared" si="20"/>
        <v>12310.439999999999</v>
      </c>
      <c r="F77" s="10">
        <f>SUM(F11+F16+F21+F26+F31+F36+F41+F46+F52+F57+F62+F67+F72)</f>
        <v>10753.3</v>
      </c>
      <c r="G77" s="10">
        <f t="shared" si="20"/>
        <v>13149.3</v>
      </c>
      <c r="H77" s="10">
        <f t="shared" si="20"/>
        <v>13735.400000000001</v>
      </c>
      <c r="I77" s="10">
        <f t="shared" si="20"/>
        <v>13766.5</v>
      </c>
      <c r="J77" s="10">
        <f t="shared" si="20"/>
        <v>0</v>
      </c>
      <c r="K77" s="20"/>
    </row>
    <row r="78" spans="1:11" ht="30" x14ac:dyDescent="0.25">
      <c r="A78" s="39"/>
      <c r="B78" s="42"/>
      <c r="C78" s="9" t="s">
        <v>5</v>
      </c>
      <c r="D78" s="10">
        <f t="shared" si="20"/>
        <v>0</v>
      </c>
      <c r="E78" s="10">
        <f t="shared" si="20"/>
        <v>0</v>
      </c>
      <c r="F78" s="10">
        <f t="shared" si="20"/>
        <v>0</v>
      </c>
      <c r="G78" s="10">
        <f t="shared" si="20"/>
        <v>0</v>
      </c>
      <c r="H78" s="10">
        <f t="shared" si="20"/>
        <v>0</v>
      </c>
      <c r="I78" s="10">
        <f t="shared" si="20"/>
        <v>0</v>
      </c>
      <c r="J78" s="10">
        <f t="shared" si="20"/>
        <v>0</v>
      </c>
      <c r="K78" s="21"/>
    </row>
  </sheetData>
  <mergeCells count="44">
    <mergeCell ref="E1:K1"/>
    <mergeCell ref="A74:B78"/>
    <mergeCell ref="K74:K78"/>
    <mergeCell ref="A69:A73"/>
    <mergeCell ref="B69:B73"/>
    <mergeCell ref="K18:K47"/>
    <mergeCell ref="A59:A63"/>
    <mergeCell ref="B59:B63"/>
    <mergeCell ref="K59:K68"/>
    <mergeCell ref="A64:A68"/>
    <mergeCell ref="B64:B68"/>
    <mergeCell ref="A48:K48"/>
    <mergeCell ref="A38:A42"/>
    <mergeCell ref="B38:B42"/>
    <mergeCell ref="B33:B37"/>
    <mergeCell ref="A33:A37"/>
    <mergeCell ref="K69:K73"/>
    <mergeCell ref="A43:A47"/>
    <mergeCell ref="B43:B47"/>
    <mergeCell ref="A28:A32"/>
    <mergeCell ref="B28:B32"/>
    <mergeCell ref="K49:K58"/>
    <mergeCell ref="B49:B53"/>
    <mergeCell ref="A49:A53"/>
    <mergeCell ref="B54:B58"/>
    <mergeCell ref="A54:A58"/>
    <mergeCell ref="A18:A22"/>
    <mergeCell ref="B18:B22"/>
    <mergeCell ref="K13:K17"/>
    <mergeCell ref="B23:B27"/>
    <mergeCell ref="K8:K12"/>
    <mergeCell ref="A23:A27"/>
    <mergeCell ref="E3:K3"/>
    <mergeCell ref="A13:A17"/>
    <mergeCell ref="B13:B17"/>
    <mergeCell ref="A4:K4"/>
    <mergeCell ref="D5:J5"/>
    <mergeCell ref="C5:C6"/>
    <mergeCell ref="B5:B6"/>
    <mergeCell ref="A5:A6"/>
    <mergeCell ref="A7:K7"/>
    <mergeCell ref="K5:K6"/>
    <mergeCell ref="A8:A12"/>
    <mergeCell ref="B8:B12"/>
  </mergeCells>
  <printOptions horizontalCentered="1"/>
  <pageMargins left="0.25" right="0.25" top="0.75" bottom="0.75" header="0.3" footer="0.3"/>
  <pageSetup paperSize="9" scale="82" fitToHeight="0" orientation="landscape" r:id="rId1"/>
  <rowBreaks count="4" manualBreakCount="4">
    <brk id="17" max="16383" man="1"/>
    <brk id="32" max="16383" man="1"/>
    <brk id="4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2022-11-14T08:04:08Z</dcterms:modified>
</cp:coreProperties>
</file>