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A4C8045D-810E-4546-8136-9E7B9DA0A1D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еречень мероприяти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2" l="1"/>
  <c r="I32" i="2"/>
  <c r="G32" i="2"/>
  <c r="G26" i="2" l="1"/>
  <c r="F26" i="2"/>
  <c r="H26" i="2"/>
  <c r="I26" i="2"/>
  <c r="J26" i="2"/>
  <c r="G8" i="2"/>
  <c r="H8" i="2"/>
  <c r="I8" i="2"/>
  <c r="J8" i="2"/>
  <c r="F8" i="2"/>
  <c r="F18" i="2"/>
  <c r="D18" i="2" s="1"/>
  <c r="G18" i="2"/>
  <c r="H18" i="2"/>
  <c r="I18" i="2"/>
  <c r="J18" i="2"/>
  <c r="E18" i="2"/>
  <c r="D21" i="2"/>
  <c r="D20" i="2"/>
  <c r="D19" i="2"/>
  <c r="C25" i="2" l="1"/>
  <c r="C26" i="2"/>
  <c r="C27" i="2"/>
  <c r="C24" i="2"/>
  <c r="F25" i="2"/>
  <c r="G25" i="2"/>
  <c r="H25" i="2"/>
  <c r="I25" i="2"/>
  <c r="J25" i="2"/>
  <c r="F24" i="2"/>
  <c r="G24" i="2"/>
  <c r="H24" i="2"/>
  <c r="I24" i="2"/>
  <c r="J24" i="2"/>
  <c r="E24" i="2"/>
  <c r="E25" i="2"/>
  <c r="F27" i="2"/>
  <c r="G27" i="2"/>
  <c r="H27" i="2"/>
  <c r="I27" i="2"/>
  <c r="J27" i="2"/>
  <c r="E27" i="2"/>
  <c r="E41" i="2" l="1"/>
  <c r="G40" i="2"/>
  <c r="J41" i="2"/>
  <c r="I41" i="2"/>
  <c r="E40" i="2"/>
  <c r="G41" i="2"/>
  <c r="D27" i="2"/>
  <c r="F35" i="2"/>
  <c r="F40" i="2" s="1"/>
  <c r="G35" i="2"/>
  <c r="H35" i="2"/>
  <c r="H40" i="2" s="1"/>
  <c r="I35" i="2"/>
  <c r="I40" i="2" s="1"/>
  <c r="J35" i="2"/>
  <c r="J40" i="2" s="1"/>
  <c r="E35" i="2"/>
  <c r="E34" i="2" s="1"/>
  <c r="F36" i="2"/>
  <c r="F41" i="2" s="1"/>
  <c r="G36" i="2"/>
  <c r="H36" i="2"/>
  <c r="H41" i="2" s="1"/>
  <c r="I36" i="2"/>
  <c r="J36" i="2"/>
  <c r="E36" i="2"/>
  <c r="G37" i="2"/>
  <c r="H37" i="2"/>
  <c r="H42" i="2" s="1"/>
  <c r="I37" i="2"/>
  <c r="I42" i="2" s="1"/>
  <c r="J37" i="2"/>
  <c r="J42" i="2" s="1"/>
  <c r="E37" i="2"/>
  <c r="F38" i="2"/>
  <c r="F43" i="2" s="1"/>
  <c r="G38" i="2"/>
  <c r="G43" i="2" s="1"/>
  <c r="H38" i="2"/>
  <c r="H43" i="2" s="1"/>
  <c r="I38" i="2"/>
  <c r="I43" i="2" s="1"/>
  <c r="J38" i="2"/>
  <c r="J43" i="2" s="1"/>
  <c r="E38" i="2"/>
  <c r="E43" i="2" s="1"/>
  <c r="I23" i="2"/>
  <c r="F23" i="2"/>
  <c r="H23" i="2"/>
  <c r="J23" i="2"/>
  <c r="D36" i="2" l="1"/>
  <c r="J34" i="2"/>
  <c r="D38" i="2"/>
  <c r="I34" i="2"/>
  <c r="G34" i="2"/>
  <c r="D24" i="2"/>
  <c r="H34" i="2"/>
  <c r="D35" i="2"/>
  <c r="D25" i="2"/>
  <c r="F37" i="2"/>
  <c r="D37" i="2" l="1"/>
  <c r="F42" i="2"/>
  <c r="F34" i="2"/>
  <c r="D34" i="2" s="1"/>
  <c r="E11" i="2"/>
  <c r="E26" i="2" s="1"/>
  <c r="E23" i="2" l="1"/>
  <c r="E42" i="2"/>
  <c r="E13" i="2"/>
  <c r="D13" i="2" s="1"/>
  <c r="D14" i="2"/>
  <c r="D15" i="2"/>
  <c r="G42" i="2" l="1"/>
  <c r="D26" i="2" l="1"/>
  <c r="G23" i="2"/>
  <c r="D16" i="2"/>
  <c r="D23" i="2" l="1"/>
  <c r="G39" i="2"/>
  <c r="D42" i="2"/>
  <c r="I39" i="2"/>
  <c r="H39" i="2"/>
  <c r="F39" i="2"/>
  <c r="E39" i="2"/>
  <c r="D40" i="2"/>
  <c r="D41" i="2"/>
  <c r="D43" i="2"/>
  <c r="J39" i="2"/>
  <c r="D39" i="2" l="1"/>
  <c r="F29" i="2"/>
  <c r="G29" i="2"/>
  <c r="H29" i="2"/>
  <c r="I29" i="2"/>
  <c r="J29" i="2"/>
  <c r="E29" i="2"/>
  <c r="D30" i="2"/>
  <c r="D31" i="2"/>
  <c r="D32" i="2"/>
  <c r="D33" i="2"/>
  <c r="D29" i="2" l="1"/>
  <c r="E8" i="2"/>
  <c r="D8" i="2" s="1"/>
  <c r="D9" i="2"/>
  <c r="D10" i="2"/>
  <c r="D11" i="2"/>
  <c r="D12" i="2"/>
</calcChain>
</file>

<file path=xl/sharedStrings.xml><?xml version="1.0" encoding="utf-8"?>
<sst xmlns="http://schemas.openxmlformats.org/spreadsheetml/2006/main" count="63" uniqueCount="33">
  <si>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</si>
  <si>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</si>
  <si>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</si>
  <si>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</si>
  <si>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</si>
  <si>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</si>
  <si>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</si>
  <si>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</si>
  <si>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</si>
  <si>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2021 год</t>
  </si>
  <si>
    <t>2022 год</t>
  </si>
  <si>
    <t>2023 год</t>
  </si>
  <si>
    <t>2024 год</t>
  </si>
  <si>
    <t>2025 год</t>
  </si>
  <si>
    <t>2026 год</t>
  </si>
  <si>
    <t>Администрация Вилегодского муниципального округа</t>
  </si>
  <si>
    <t>ПЕРЕЧЕНЬ МЕРОПРИЯТИЙ
муниципальной программы Вилегодского муниципального округа Архангельской области
«Содержание мест захоронения и организация ритуальных услуг в Вилегодском муниципальном округе»</t>
  </si>
  <si>
    <t xml:space="preserve">Ожидаемые  конечные
результаты  
реализации  
мероприятий
</t>
  </si>
  <si>
    <t>Качественное содержание мест захоронения в соответствии с требованиями санитарных норм</t>
  </si>
  <si>
    <t>Итого, в том числе</t>
  </si>
  <si>
    <t>1.2.  Выполнение работ по проектированию нового кладбища в Вилегодском муниципальном округе</t>
  </si>
  <si>
    <t>Итого по муниципальной программе</t>
  </si>
  <si>
    <t>Готовый проект нового кладбища, площадью 10 га</t>
  </si>
  <si>
    <t>Приложение № 2
к муниципальной программе                                                                      Вилегодского муниципального округа                                                       Архангельской области                                                                                             «Содержание мест захоронения и организация ритуальных услуг                                                                                                                            в Вилегодском муниципальном округе»</t>
  </si>
  <si>
    <t>1.1.  Выполнение работ по содержанию мест захоронения в границах с. Ильинско-Подомское Вилегодского муниципального округа</t>
  </si>
  <si>
    <t>Задача № 1 - Организация и проведение работ по содержанию кладбищ Вилегодского муниципального округа</t>
  </si>
  <si>
    <t xml:space="preserve">2.1. Выполнение работ по содержанию мест захоронения в зоне ответственности территориальных органов администрации Вилегодского муниципального округа
</t>
  </si>
  <si>
    <t>Всего по задаче №1</t>
  </si>
  <si>
    <t>Всего по задаче № 2</t>
  </si>
  <si>
    <t>Задача № 2 – Организация и проведение работ по содержанию кладбищ в зоне ответственности территориальных отделов</t>
  </si>
  <si>
    <t>Территориальные отделы администрации Вилегодского муниципального округа</t>
  </si>
  <si>
    <t xml:space="preserve">ПРИЛОЖЕНИЕ № 1                                                                                                                                                                                                                           к постановлению Администрации Вилегодского муниципального округа № -мп от  . .2022
</t>
  </si>
  <si>
    <t>1.3.  Проведение инвентаризации мест захронения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</si>
</sst>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44"/>
  <sheetViews>
    <sheetView tabSelected="1" view="pageBreakPreview" topLeftCell="A31" zoomScale="90" zoomScaleNormal="90" zoomScaleSheetLayoutView="90" workbookViewId="0">
      <selection activeCell="J49" sqref="J49"/>
    </sheetView>
  </sheetViews>
  <sheetFormatPr defaultRowHeight="15" x14ac:dyDescent="0.25"/>
  <cols>
    <col min="1" max="1" width="28.7109375" style="2" customWidth="1"/>
    <col min="2" max="2" width="16.42578125" style="2" customWidth="1"/>
    <col min="3" max="3" width="17.7109375" style="2" customWidth="1"/>
    <col min="4" max="4" width="15.85546875" style="2" customWidth="1"/>
    <col min="5" max="6" width="14.42578125" style="2" customWidth="1"/>
    <col min="7" max="7" width="11.7109375" style="4" customWidth="1"/>
    <col min="8" max="8" width="12.140625" style="2" customWidth="1"/>
    <col min="9" max="10" width="12.140625" style="6" customWidth="1"/>
    <col min="11" max="11" width="20.5703125" style="2" customWidth="1"/>
    <col min="12" max="16384" width="9.140625" style="2"/>
  </cols>
  <sheetData>
    <row r="1" spans="1:11" s="1" customFormat="1" ht="72.75" customHeight="1" x14ac:dyDescent="0.25">
      <c r="G1" s="20" t="s">
        <v>31</v>
      </c>
      <c r="H1" s="20"/>
      <c r="I1" s="20"/>
      <c r="J1" s="20"/>
      <c r="K1" s="20"/>
    </row>
    <row r="2" spans="1:11" ht="96" customHeight="1" x14ac:dyDescent="0.25">
      <c r="E2" s="8"/>
      <c r="F2" s="8"/>
      <c r="G2" s="36" t="s">
        <v>23</v>
      </c>
      <c r="H2" s="37"/>
      <c r="I2" s="37"/>
      <c r="J2" s="37"/>
      <c r="K2" s="37"/>
    </row>
    <row r="3" spans="1:11" ht="62.25" customHeight="1" x14ac:dyDescent="0.25">
      <c r="A3" s="47" t="s">
        <v>16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50.25" customHeight="1" x14ac:dyDescent="0.25">
      <c r="A4" s="42" t="s">
        <v>0</v>
      </c>
      <c r="B4" s="42" t="s">
        <v>1</v>
      </c>
      <c r="C4" s="42" t="s">
        <v>2</v>
      </c>
      <c r="D4" s="64" t="s">
        <v>3</v>
      </c>
      <c r="E4" s="65"/>
      <c r="F4" s="65"/>
      <c r="G4" s="65"/>
      <c r="H4" s="65"/>
      <c r="I4" s="65"/>
      <c r="J4" s="66"/>
      <c r="K4" s="48" t="s">
        <v>17</v>
      </c>
    </row>
    <row r="5" spans="1:11" ht="39" customHeight="1" x14ac:dyDescent="0.25">
      <c r="A5" s="43"/>
      <c r="B5" s="43"/>
      <c r="C5" s="43"/>
      <c r="D5" s="3" t="s">
        <v>4</v>
      </c>
      <c r="E5" s="3" t="s">
        <v>9</v>
      </c>
      <c r="F5" s="3" t="s">
        <v>10</v>
      </c>
      <c r="G5" s="3" t="s">
        <v>11</v>
      </c>
      <c r="H5" s="7" t="s">
        <v>12</v>
      </c>
      <c r="I5" s="3" t="s">
        <v>13</v>
      </c>
      <c r="J5" s="3" t="s">
        <v>14</v>
      </c>
      <c r="K5" s="49"/>
    </row>
    <row r="6" spans="1:11" s="9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1" ht="21" customHeight="1" x14ac:dyDescent="0.25">
      <c r="A7" s="44" t="s">
        <v>25</v>
      </c>
      <c r="B7" s="45"/>
      <c r="C7" s="45"/>
      <c r="D7" s="45"/>
      <c r="E7" s="45"/>
      <c r="F7" s="45"/>
      <c r="G7" s="45"/>
      <c r="H7" s="45"/>
      <c r="I7" s="45"/>
      <c r="J7" s="45"/>
      <c r="K7" s="46"/>
    </row>
    <row r="8" spans="1:11" ht="29.25" customHeight="1" x14ac:dyDescent="0.25">
      <c r="A8" s="21" t="s">
        <v>24</v>
      </c>
      <c r="B8" s="21" t="s">
        <v>15</v>
      </c>
      <c r="C8" s="13" t="s">
        <v>19</v>
      </c>
      <c r="D8" s="10">
        <f>SUM(E8:J8)</f>
        <v>907.2</v>
      </c>
      <c r="E8" s="10">
        <f>SUM(E9:E12)</f>
        <v>170.9</v>
      </c>
      <c r="F8" s="10">
        <f>SUM(F9:F12)</f>
        <v>136.30000000000001</v>
      </c>
      <c r="G8" s="10">
        <f t="shared" ref="G8:J8" si="0">SUM(G9:G12)</f>
        <v>200</v>
      </c>
      <c r="H8" s="10">
        <f t="shared" si="0"/>
        <v>200</v>
      </c>
      <c r="I8" s="10">
        <f t="shared" si="0"/>
        <v>200</v>
      </c>
      <c r="J8" s="10">
        <f t="shared" si="0"/>
        <v>0</v>
      </c>
      <c r="K8" s="55" t="s">
        <v>18</v>
      </c>
    </row>
    <row r="9" spans="1:11" ht="33.75" customHeight="1" x14ac:dyDescent="0.25">
      <c r="A9" s="22"/>
      <c r="B9" s="22"/>
      <c r="C9" s="11" t="s">
        <v>5</v>
      </c>
      <c r="D9" s="10">
        <f t="shared" ref="D9:D12" si="1">SUM(E9:J9)</f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56"/>
    </row>
    <row r="10" spans="1:11" ht="17.25" customHeight="1" x14ac:dyDescent="0.25">
      <c r="A10" s="22"/>
      <c r="B10" s="22"/>
      <c r="C10" s="11" t="s">
        <v>6</v>
      </c>
      <c r="D10" s="10">
        <f t="shared" si="1"/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56"/>
    </row>
    <row r="11" spans="1:11" ht="17.25" customHeight="1" x14ac:dyDescent="0.25">
      <c r="A11" s="22"/>
      <c r="B11" s="22"/>
      <c r="C11" s="11" t="s">
        <v>8</v>
      </c>
      <c r="D11" s="10">
        <f t="shared" si="1"/>
        <v>907.2</v>
      </c>
      <c r="E11" s="12">
        <f>170.9</f>
        <v>170.9</v>
      </c>
      <c r="F11" s="12">
        <v>136.30000000000001</v>
      </c>
      <c r="G11" s="12">
        <v>200</v>
      </c>
      <c r="H11" s="12">
        <v>200</v>
      </c>
      <c r="I11" s="12">
        <v>200</v>
      </c>
      <c r="J11" s="12">
        <v>0</v>
      </c>
      <c r="K11" s="56"/>
    </row>
    <row r="12" spans="1:11" ht="32.25" customHeight="1" x14ac:dyDescent="0.25">
      <c r="A12" s="23"/>
      <c r="B12" s="23"/>
      <c r="C12" s="11" t="s">
        <v>7</v>
      </c>
      <c r="D12" s="10">
        <f t="shared" si="1"/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57"/>
    </row>
    <row r="13" spans="1:11" s="8" customFormat="1" ht="32.25" customHeight="1" x14ac:dyDescent="0.25">
      <c r="A13" s="21" t="s">
        <v>20</v>
      </c>
      <c r="B13" s="21" t="s">
        <v>15</v>
      </c>
      <c r="C13" s="13" t="s">
        <v>19</v>
      </c>
      <c r="D13" s="10">
        <f>E13+F13+G13+H13+I13+J13</f>
        <v>400</v>
      </c>
      <c r="E13" s="11">
        <f>E14+E15+E16+E17</f>
        <v>400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21" t="s">
        <v>22</v>
      </c>
    </row>
    <row r="14" spans="1:11" s="8" customFormat="1" ht="32.25" customHeight="1" x14ac:dyDescent="0.25">
      <c r="A14" s="22"/>
      <c r="B14" s="22"/>
      <c r="C14" s="11" t="s">
        <v>5</v>
      </c>
      <c r="D14" s="10">
        <f t="shared" ref="D14:D15" si="2">E14+F14+G14+H14+I14+J14</f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4"/>
    </row>
    <row r="15" spans="1:11" s="8" customFormat="1" ht="21" customHeight="1" x14ac:dyDescent="0.25">
      <c r="A15" s="22"/>
      <c r="B15" s="22"/>
      <c r="C15" s="11" t="s">
        <v>6</v>
      </c>
      <c r="D15" s="10">
        <f t="shared" si="2"/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4"/>
    </row>
    <row r="16" spans="1:11" s="8" customFormat="1" ht="32.25" customHeight="1" x14ac:dyDescent="0.25">
      <c r="A16" s="22"/>
      <c r="B16" s="22"/>
      <c r="C16" s="11" t="s">
        <v>8</v>
      </c>
      <c r="D16" s="10">
        <f>E16+F16+G16+H16+I16+J16</f>
        <v>400</v>
      </c>
      <c r="E16" s="12">
        <v>400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24"/>
    </row>
    <row r="17" spans="1:11" s="8" customFormat="1" ht="32.25" customHeight="1" x14ac:dyDescent="0.25">
      <c r="A17" s="23"/>
      <c r="B17" s="23"/>
      <c r="C17" s="11" t="s">
        <v>7</v>
      </c>
      <c r="D17" s="10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25"/>
    </row>
    <row r="18" spans="1:11" s="18" customFormat="1" ht="32.25" customHeight="1" x14ac:dyDescent="0.25">
      <c r="A18" s="21" t="s">
        <v>32</v>
      </c>
      <c r="B18" s="21" t="s">
        <v>15</v>
      </c>
      <c r="C18" s="13" t="s">
        <v>19</v>
      </c>
      <c r="D18" s="10">
        <f>E18+F18+G18+H18+I18+J18</f>
        <v>150</v>
      </c>
      <c r="E18" s="11">
        <f>E19+E20+E21+E22</f>
        <v>0</v>
      </c>
      <c r="F18" s="11">
        <f t="shared" ref="F18:J18" si="3">F19+F20+F21+F22</f>
        <v>0</v>
      </c>
      <c r="G18" s="11">
        <f t="shared" si="3"/>
        <v>50</v>
      </c>
      <c r="H18" s="11">
        <f t="shared" si="3"/>
        <v>50</v>
      </c>
      <c r="I18" s="11">
        <f t="shared" si="3"/>
        <v>50</v>
      </c>
      <c r="J18" s="11">
        <f t="shared" si="3"/>
        <v>0</v>
      </c>
      <c r="K18" s="21" t="s">
        <v>22</v>
      </c>
    </row>
    <row r="19" spans="1:11" s="18" customFormat="1" ht="32.25" customHeight="1" x14ac:dyDescent="0.25">
      <c r="A19" s="22"/>
      <c r="B19" s="22"/>
      <c r="C19" s="11" t="s">
        <v>5</v>
      </c>
      <c r="D19" s="10">
        <f t="shared" ref="D19:D20" si="4">E19+F19+G19+H19+I19+J19</f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24"/>
    </row>
    <row r="20" spans="1:11" s="18" customFormat="1" ht="21" customHeight="1" x14ac:dyDescent="0.25">
      <c r="A20" s="22"/>
      <c r="B20" s="22"/>
      <c r="C20" s="11" t="s">
        <v>6</v>
      </c>
      <c r="D20" s="10">
        <f t="shared" si="4"/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24"/>
    </row>
    <row r="21" spans="1:11" s="18" customFormat="1" ht="32.25" customHeight="1" x14ac:dyDescent="0.25">
      <c r="A21" s="22"/>
      <c r="B21" s="22"/>
      <c r="C21" s="11" t="s">
        <v>8</v>
      </c>
      <c r="D21" s="10">
        <f>E21+F21+G21+H21+I21+J21</f>
        <v>150</v>
      </c>
      <c r="E21" s="12">
        <v>0</v>
      </c>
      <c r="F21" s="12">
        <v>0</v>
      </c>
      <c r="G21" s="12">
        <v>50</v>
      </c>
      <c r="H21" s="12">
        <v>50</v>
      </c>
      <c r="I21" s="12">
        <v>50</v>
      </c>
      <c r="J21" s="12">
        <v>0</v>
      </c>
      <c r="K21" s="24"/>
    </row>
    <row r="22" spans="1:11" s="18" customFormat="1" ht="32.25" customHeight="1" x14ac:dyDescent="0.25">
      <c r="A22" s="23"/>
      <c r="B22" s="23"/>
      <c r="C22" s="11" t="s">
        <v>7</v>
      </c>
      <c r="D22" s="10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5"/>
    </row>
    <row r="23" spans="1:11" s="16" customFormat="1" ht="32.25" customHeight="1" x14ac:dyDescent="0.25">
      <c r="A23" s="38" t="s">
        <v>27</v>
      </c>
      <c r="B23" s="39"/>
      <c r="C23" s="14" t="s">
        <v>19</v>
      </c>
      <c r="D23" s="11">
        <f>D24+D25+D26+D27</f>
        <v>1457.2</v>
      </c>
      <c r="E23" s="11">
        <f t="shared" ref="E23:J23" si="5">E24+E25+E26+E27</f>
        <v>570.9</v>
      </c>
      <c r="F23" s="11">
        <f t="shared" si="5"/>
        <v>136.30000000000001</v>
      </c>
      <c r="G23" s="11">
        <f t="shared" si="5"/>
        <v>250</v>
      </c>
      <c r="H23" s="11">
        <f t="shared" si="5"/>
        <v>250</v>
      </c>
      <c r="I23" s="11">
        <f t="shared" si="5"/>
        <v>250</v>
      </c>
      <c r="J23" s="11">
        <f t="shared" si="5"/>
        <v>0</v>
      </c>
      <c r="K23" s="21"/>
    </row>
    <row r="24" spans="1:11" s="17" customFormat="1" ht="32.25" customHeight="1" x14ac:dyDescent="0.25">
      <c r="A24" s="40"/>
      <c r="B24" s="31"/>
      <c r="C24" s="11" t="str">
        <f>C30</f>
        <v>федеральный бюджет</v>
      </c>
      <c r="D24" s="11">
        <f t="shared" ref="D24:D26" si="6">E24+F24+G24+H24+I24+J24</f>
        <v>0</v>
      </c>
      <c r="E24" s="11">
        <f t="shared" ref="E24:J25" si="7">E14+E9</f>
        <v>0</v>
      </c>
      <c r="F24" s="11">
        <f t="shared" si="7"/>
        <v>0</v>
      </c>
      <c r="G24" s="11">
        <f t="shared" si="7"/>
        <v>0</v>
      </c>
      <c r="H24" s="11">
        <f t="shared" si="7"/>
        <v>0</v>
      </c>
      <c r="I24" s="11">
        <f t="shared" si="7"/>
        <v>0</v>
      </c>
      <c r="J24" s="11">
        <f t="shared" si="7"/>
        <v>0</v>
      </c>
      <c r="K24" s="34"/>
    </row>
    <row r="25" spans="1:11" s="17" customFormat="1" ht="21" customHeight="1" x14ac:dyDescent="0.25">
      <c r="A25" s="40"/>
      <c r="B25" s="31"/>
      <c r="C25" s="11" t="str">
        <f t="shared" ref="C25:C27" si="8">C31</f>
        <v>областной бюджет</v>
      </c>
      <c r="D25" s="11">
        <f t="shared" si="6"/>
        <v>0</v>
      </c>
      <c r="E25" s="11">
        <f t="shared" si="7"/>
        <v>0</v>
      </c>
      <c r="F25" s="11">
        <f t="shared" si="7"/>
        <v>0</v>
      </c>
      <c r="G25" s="11">
        <f t="shared" si="7"/>
        <v>0</v>
      </c>
      <c r="H25" s="11">
        <f t="shared" si="7"/>
        <v>0</v>
      </c>
      <c r="I25" s="11">
        <f t="shared" si="7"/>
        <v>0</v>
      </c>
      <c r="J25" s="11">
        <f t="shared" si="7"/>
        <v>0</v>
      </c>
      <c r="K25" s="34"/>
    </row>
    <row r="26" spans="1:11" s="17" customFormat="1" ht="24" customHeight="1" x14ac:dyDescent="0.25">
      <c r="A26" s="40"/>
      <c r="B26" s="31"/>
      <c r="C26" s="11" t="str">
        <f t="shared" si="8"/>
        <v>местный бюджет</v>
      </c>
      <c r="D26" s="11">
        <f t="shared" si="6"/>
        <v>1457.2</v>
      </c>
      <c r="E26" s="11">
        <f t="shared" ref="E26:F26" si="9">E16+E11+E21</f>
        <v>570.9</v>
      </c>
      <c r="F26" s="11">
        <f t="shared" si="9"/>
        <v>136.30000000000001</v>
      </c>
      <c r="G26" s="11">
        <f>G16+G11+G21</f>
        <v>250</v>
      </c>
      <c r="H26" s="11">
        <f t="shared" ref="H26:J26" si="10">H16+H11+H21</f>
        <v>250</v>
      </c>
      <c r="I26" s="11">
        <f t="shared" si="10"/>
        <v>250</v>
      </c>
      <c r="J26" s="11">
        <f t="shared" si="10"/>
        <v>0</v>
      </c>
      <c r="K26" s="34"/>
    </row>
    <row r="27" spans="1:11" s="17" customFormat="1" ht="32.25" customHeight="1" x14ac:dyDescent="0.25">
      <c r="A27" s="41"/>
      <c r="B27" s="33"/>
      <c r="C27" s="11" t="str">
        <f t="shared" si="8"/>
        <v>внебюджетные средства</v>
      </c>
      <c r="D27" s="11">
        <f>E27+F27+G27+H27+I27+J27</f>
        <v>0</v>
      </c>
      <c r="E27" s="11">
        <f>E17+E12</f>
        <v>0</v>
      </c>
      <c r="F27" s="11">
        <f t="shared" ref="F27:J27" si="11">F17+F12</f>
        <v>0</v>
      </c>
      <c r="G27" s="11">
        <f t="shared" si="11"/>
        <v>0</v>
      </c>
      <c r="H27" s="11">
        <f t="shared" si="11"/>
        <v>0</v>
      </c>
      <c r="I27" s="11">
        <f t="shared" si="11"/>
        <v>0</v>
      </c>
      <c r="J27" s="11">
        <f t="shared" si="11"/>
        <v>0</v>
      </c>
      <c r="K27" s="35"/>
    </row>
    <row r="28" spans="1:11" ht="24.75" customHeight="1" x14ac:dyDescent="0.25">
      <c r="A28" s="58" t="s">
        <v>29</v>
      </c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33.75" customHeight="1" x14ac:dyDescent="0.25">
      <c r="A29" s="61" t="s">
        <v>26</v>
      </c>
      <c r="B29" s="61" t="s">
        <v>30</v>
      </c>
      <c r="C29" s="14" t="s">
        <v>19</v>
      </c>
      <c r="D29" s="11">
        <f>SUM(E29:J29)</f>
        <v>1219.8</v>
      </c>
      <c r="E29" s="11">
        <f>SUM(E30:E33)</f>
        <v>229.1</v>
      </c>
      <c r="F29" s="11">
        <f t="shared" ref="F29:J29" si="12">SUM(F30:F33)</f>
        <v>249.1</v>
      </c>
      <c r="G29" s="11">
        <f t="shared" si="12"/>
        <v>247.2</v>
      </c>
      <c r="H29" s="11">
        <f t="shared" si="12"/>
        <v>247.2</v>
      </c>
      <c r="I29" s="11">
        <f t="shared" si="12"/>
        <v>247.2</v>
      </c>
      <c r="J29" s="11">
        <f t="shared" si="12"/>
        <v>0</v>
      </c>
      <c r="K29" s="26" t="s">
        <v>18</v>
      </c>
    </row>
    <row r="30" spans="1:11" ht="31.5" customHeight="1" x14ac:dyDescent="0.25">
      <c r="A30" s="62"/>
      <c r="B30" s="62"/>
      <c r="C30" s="11" t="s">
        <v>5</v>
      </c>
      <c r="D30" s="11">
        <f t="shared" ref="D30:D33" si="13">SUM(E30:J30)</f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27"/>
    </row>
    <row r="31" spans="1:11" ht="22.5" customHeight="1" x14ac:dyDescent="0.25">
      <c r="A31" s="62"/>
      <c r="B31" s="62"/>
      <c r="C31" s="11" t="s">
        <v>6</v>
      </c>
      <c r="D31" s="11">
        <f>SUM(E31:J31)</f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27"/>
    </row>
    <row r="32" spans="1:11" ht="21" customHeight="1" x14ac:dyDescent="0.25">
      <c r="A32" s="62"/>
      <c r="B32" s="62"/>
      <c r="C32" s="11" t="s">
        <v>8</v>
      </c>
      <c r="D32" s="11">
        <f t="shared" si="13"/>
        <v>1219.8</v>
      </c>
      <c r="E32" s="12">
        <v>229.1</v>
      </c>
      <c r="F32" s="12">
        <v>249.1</v>
      </c>
      <c r="G32" s="12">
        <f>49.9+63.5+50+83.8</f>
        <v>247.2</v>
      </c>
      <c r="H32" s="12">
        <f t="shared" ref="H32:I32" si="14">49.9+63.5+50+83.8</f>
        <v>247.2</v>
      </c>
      <c r="I32" s="12">
        <f t="shared" si="14"/>
        <v>247.2</v>
      </c>
      <c r="J32" s="12">
        <v>0</v>
      </c>
      <c r="K32" s="27"/>
    </row>
    <row r="33" spans="1:11" ht="34.5" customHeight="1" x14ac:dyDescent="0.25">
      <c r="A33" s="63"/>
      <c r="B33" s="63"/>
      <c r="C33" s="11" t="s">
        <v>7</v>
      </c>
      <c r="D33" s="11">
        <f t="shared" si="13"/>
        <v>0</v>
      </c>
      <c r="E33" s="11">
        <v>0</v>
      </c>
      <c r="F33" s="11">
        <v>0</v>
      </c>
      <c r="G33" s="11"/>
      <c r="H33" s="11">
        <v>0</v>
      </c>
      <c r="I33" s="11">
        <v>0</v>
      </c>
      <c r="J33" s="11">
        <v>0</v>
      </c>
      <c r="K33" s="27"/>
    </row>
    <row r="34" spans="1:11" s="18" customFormat="1" ht="33.75" customHeight="1" x14ac:dyDescent="0.25">
      <c r="A34" s="28" t="s">
        <v>28</v>
      </c>
      <c r="B34" s="29"/>
      <c r="C34" s="14" t="s">
        <v>19</v>
      </c>
      <c r="D34" s="11">
        <f>SUM(E34:J34)</f>
        <v>1219.8</v>
      </c>
      <c r="E34" s="11">
        <f>SUM(E35:E38)</f>
        <v>229.1</v>
      </c>
      <c r="F34" s="11">
        <f t="shared" ref="F34:J34" si="15">SUM(F35:F38)</f>
        <v>249.1</v>
      </c>
      <c r="G34" s="11">
        <f t="shared" si="15"/>
        <v>247.2</v>
      </c>
      <c r="H34" s="11">
        <f t="shared" si="15"/>
        <v>247.2</v>
      </c>
      <c r="I34" s="11">
        <f t="shared" si="15"/>
        <v>247.2</v>
      </c>
      <c r="J34" s="11">
        <f t="shared" si="15"/>
        <v>0</v>
      </c>
      <c r="K34" s="26"/>
    </row>
    <row r="35" spans="1:11" s="18" customFormat="1" ht="31.5" customHeight="1" x14ac:dyDescent="0.25">
      <c r="A35" s="30"/>
      <c r="B35" s="31"/>
      <c r="C35" s="11" t="s">
        <v>5</v>
      </c>
      <c r="D35" s="11">
        <f t="shared" ref="D35" si="16">SUM(E35:J35)</f>
        <v>0</v>
      </c>
      <c r="E35" s="11">
        <f>E30</f>
        <v>0</v>
      </c>
      <c r="F35" s="11">
        <f t="shared" ref="F35:J35" si="17">F30</f>
        <v>0</v>
      </c>
      <c r="G35" s="11">
        <f t="shared" si="17"/>
        <v>0</v>
      </c>
      <c r="H35" s="11">
        <f t="shared" si="17"/>
        <v>0</v>
      </c>
      <c r="I35" s="11">
        <f t="shared" si="17"/>
        <v>0</v>
      </c>
      <c r="J35" s="11">
        <f t="shared" si="17"/>
        <v>0</v>
      </c>
      <c r="K35" s="27"/>
    </row>
    <row r="36" spans="1:11" s="18" customFormat="1" ht="22.5" customHeight="1" x14ac:dyDescent="0.25">
      <c r="A36" s="30"/>
      <c r="B36" s="31"/>
      <c r="C36" s="11" t="s">
        <v>6</v>
      </c>
      <c r="D36" s="11">
        <f>SUM(E36:J36)</f>
        <v>0</v>
      </c>
      <c r="E36" s="11">
        <f>E31</f>
        <v>0</v>
      </c>
      <c r="F36" s="11">
        <f t="shared" ref="F36:J36" si="18">F31</f>
        <v>0</v>
      </c>
      <c r="G36" s="11">
        <f t="shared" si="18"/>
        <v>0</v>
      </c>
      <c r="H36" s="11">
        <f t="shared" si="18"/>
        <v>0</v>
      </c>
      <c r="I36" s="11">
        <f t="shared" si="18"/>
        <v>0</v>
      </c>
      <c r="J36" s="11">
        <f t="shared" si="18"/>
        <v>0</v>
      </c>
      <c r="K36" s="27"/>
    </row>
    <row r="37" spans="1:11" s="18" customFormat="1" ht="21" customHeight="1" x14ac:dyDescent="0.25">
      <c r="A37" s="30"/>
      <c r="B37" s="31"/>
      <c r="C37" s="11" t="s">
        <v>8</v>
      </c>
      <c r="D37" s="11">
        <f>SUM(E37:J37)</f>
        <v>1219.8</v>
      </c>
      <c r="E37" s="11">
        <f>E32</f>
        <v>229.1</v>
      </c>
      <c r="F37" s="11">
        <f t="shared" ref="F37:J37" si="19">F32</f>
        <v>249.1</v>
      </c>
      <c r="G37" s="11">
        <f t="shared" si="19"/>
        <v>247.2</v>
      </c>
      <c r="H37" s="11">
        <f t="shared" si="19"/>
        <v>247.2</v>
      </c>
      <c r="I37" s="11">
        <f t="shared" si="19"/>
        <v>247.2</v>
      </c>
      <c r="J37" s="11">
        <f t="shared" si="19"/>
        <v>0</v>
      </c>
      <c r="K37" s="27"/>
    </row>
    <row r="38" spans="1:11" s="18" customFormat="1" ht="34.5" customHeight="1" x14ac:dyDescent="0.25">
      <c r="A38" s="32"/>
      <c r="B38" s="33"/>
      <c r="C38" s="11" t="s">
        <v>7</v>
      </c>
      <c r="D38" s="11">
        <f t="shared" ref="D38" si="20">SUM(E38:J38)</f>
        <v>0</v>
      </c>
      <c r="E38" s="11">
        <f>E33</f>
        <v>0</v>
      </c>
      <c r="F38" s="11">
        <f t="shared" ref="F38:J38" si="21">F33</f>
        <v>0</v>
      </c>
      <c r="G38" s="11">
        <f t="shared" si="21"/>
        <v>0</v>
      </c>
      <c r="H38" s="11">
        <f t="shared" si="21"/>
        <v>0</v>
      </c>
      <c r="I38" s="11">
        <f t="shared" si="21"/>
        <v>0</v>
      </c>
      <c r="J38" s="11">
        <f t="shared" si="21"/>
        <v>0</v>
      </c>
      <c r="K38" s="27"/>
    </row>
    <row r="39" spans="1:11" s="5" customFormat="1" ht="29.25" customHeight="1" x14ac:dyDescent="0.25">
      <c r="A39" s="38" t="s">
        <v>21</v>
      </c>
      <c r="B39" s="50"/>
      <c r="C39" s="14" t="s">
        <v>19</v>
      </c>
      <c r="D39" s="11">
        <f>SUM(E39:J39)</f>
        <v>2677</v>
      </c>
      <c r="E39" s="19">
        <f>SUM(E40:E43)</f>
        <v>800</v>
      </c>
      <c r="F39" s="19">
        <f t="shared" ref="F39:J39" si="22">SUM(F40:F43)</f>
        <v>385.4</v>
      </c>
      <c r="G39" s="19">
        <f>SUM(G40:G43)</f>
        <v>497.2</v>
      </c>
      <c r="H39" s="19">
        <f t="shared" si="22"/>
        <v>497.2</v>
      </c>
      <c r="I39" s="19">
        <f t="shared" si="22"/>
        <v>497.2</v>
      </c>
      <c r="J39" s="19">
        <f t="shared" si="22"/>
        <v>0</v>
      </c>
      <c r="K39" s="55"/>
    </row>
    <row r="40" spans="1:11" s="5" customFormat="1" ht="27" customHeight="1" x14ac:dyDescent="0.25">
      <c r="A40" s="51"/>
      <c r="B40" s="52"/>
      <c r="C40" s="11" t="s">
        <v>5</v>
      </c>
      <c r="D40" s="11">
        <f>SUM(E40:J40)</f>
        <v>0</v>
      </c>
      <c r="E40" s="19">
        <f t="shared" ref="E40:J41" si="23">E35+E24</f>
        <v>0</v>
      </c>
      <c r="F40" s="19">
        <f t="shared" si="23"/>
        <v>0</v>
      </c>
      <c r="G40" s="19">
        <f t="shared" si="23"/>
        <v>0</v>
      </c>
      <c r="H40" s="19">
        <f t="shared" si="23"/>
        <v>0</v>
      </c>
      <c r="I40" s="19">
        <f t="shared" si="23"/>
        <v>0</v>
      </c>
      <c r="J40" s="19">
        <f t="shared" si="23"/>
        <v>0</v>
      </c>
      <c r="K40" s="56"/>
    </row>
    <row r="41" spans="1:11" s="5" customFormat="1" ht="30.75" customHeight="1" x14ac:dyDescent="0.25">
      <c r="A41" s="51"/>
      <c r="B41" s="52"/>
      <c r="C41" s="11" t="s">
        <v>6</v>
      </c>
      <c r="D41" s="11">
        <f t="shared" ref="D41:D43" si="24">SUM(E41:J41)</f>
        <v>0</v>
      </c>
      <c r="E41" s="19">
        <f t="shared" si="23"/>
        <v>0</v>
      </c>
      <c r="F41" s="19">
        <f t="shared" si="23"/>
        <v>0</v>
      </c>
      <c r="G41" s="19">
        <f t="shared" si="23"/>
        <v>0</v>
      </c>
      <c r="H41" s="19">
        <f t="shared" si="23"/>
        <v>0</v>
      </c>
      <c r="I41" s="19">
        <f t="shared" si="23"/>
        <v>0</v>
      </c>
      <c r="J41" s="19">
        <f t="shared" si="23"/>
        <v>0</v>
      </c>
      <c r="K41" s="56"/>
    </row>
    <row r="42" spans="1:11" s="5" customFormat="1" ht="18.75" customHeight="1" x14ac:dyDescent="0.25">
      <c r="A42" s="51"/>
      <c r="B42" s="52"/>
      <c r="C42" s="11" t="s">
        <v>8</v>
      </c>
      <c r="D42" s="11">
        <f>SUM(E42:J42)</f>
        <v>2677</v>
      </c>
      <c r="E42" s="19">
        <f>E37+E26</f>
        <v>800</v>
      </c>
      <c r="F42" s="19">
        <f t="shared" ref="F42:J42" si="25">F37+F26</f>
        <v>385.4</v>
      </c>
      <c r="G42" s="19">
        <f t="shared" si="25"/>
        <v>497.2</v>
      </c>
      <c r="H42" s="19">
        <f t="shared" si="25"/>
        <v>497.2</v>
      </c>
      <c r="I42" s="19">
        <f t="shared" si="25"/>
        <v>497.2</v>
      </c>
      <c r="J42" s="19">
        <f t="shared" si="25"/>
        <v>0</v>
      </c>
      <c r="K42" s="56"/>
    </row>
    <row r="43" spans="1:11" s="5" customFormat="1" ht="34.5" customHeight="1" x14ac:dyDescent="0.25">
      <c r="A43" s="53"/>
      <c r="B43" s="54"/>
      <c r="C43" s="11" t="s">
        <v>7</v>
      </c>
      <c r="D43" s="11">
        <f t="shared" si="24"/>
        <v>0</v>
      </c>
      <c r="E43" s="19">
        <f>SUM(E27+E38)</f>
        <v>0</v>
      </c>
      <c r="F43" s="19">
        <f t="shared" ref="F43:J43" si="26">SUM(F27+F38)</f>
        <v>0</v>
      </c>
      <c r="G43" s="19">
        <f t="shared" si="26"/>
        <v>0</v>
      </c>
      <c r="H43" s="19">
        <f t="shared" si="26"/>
        <v>0</v>
      </c>
      <c r="I43" s="19">
        <f t="shared" si="26"/>
        <v>0</v>
      </c>
      <c r="J43" s="19">
        <f t="shared" si="26"/>
        <v>0</v>
      </c>
      <c r="K43" s="57"/>
    </row>
    <row r="44" spans="1:11" ht="25.5" customHeight="1" x14ac:dyDescent="0.25"/>
  </sheetData>
  <mergeCells count="28">
    <mergeCell ref="D4:J4"/>
    <mergeCell ref="B13:B17"/>
    <mergeCell ref="K13:K17"/>
    <mergeCell ref="A8:A12"/>
    <mergeCell ref="B8:B12"/>
    <mergeCell ref="K8:K12"/>
    <mergeCell ref="A39:B43"/>
    <mergeCell ref="K39:K43"/>
    <mergeCell ref="A28:K28"/>
    <mergeCell ref="B29:B33"/>
    <mergeCell ref="A29:A33"/>
    <mergeCell ref="K29:K33"/>
    <mergeCell ref="A18:A22"/>
    <mergeCell ref="B18:B22"/>
    <mergeCell ref="K18:K22"/>
    <mergeCell ref="G1:K1"/>
    <mergeCell ref="K34:K38"/>
    <mergeCell ref="A34:B38"/>
    <mergeCell ref="K23:K27"/>
    <mergeCell ref="G2:K2"/>
    <mergeCell ref="A23:B27"/>
    <mergeCell ref="C4:C5"/>
    <mergeCell ref="B4:B5"/>
    <mergeCell ref="A4:A5"/>
    <mergeCell ref="A7:K7"/>
    <mergeCell ref="A3:K3"/>
    <mergeCell ref="K4:K5"/>
    <mergeCell ref="A13:A1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мероприятий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2022-11-14T08:07:36Z</dcterms:modified>
</cp:coreProperties>
</file>