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7A1CEDA0-2C63-4471-828C-9E48FBC6B6B2}" xr6:coauthVersionLast="45" xr6:coauthVersionMax="45" xr10:uidLastSave="{00000000-0000-0000-0000-000000000000}"/>
  <bookViews>
    <workbookView xWindow="-120" yWindow="-120" windowWidth="29040" windowHeight="15840" tabRatio="709" xr2:uid="{00000000-000D-0000-FFFF-FFFF00000000}"/>
  </bookViews>
  <sheets>
    <sheet name="Перечень мероприятий" sheetId="2" r:id="rId1"/>
  </sheets>
  <definedNames>
    <definedName name="_xlnm.Print_Area" localSheetId="0">'Перечень мероприятий'!$A$1:$K$188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5" i="2" l="1"/>
  <c r="E164" i="2"/>
  <c r="E180" i="2" s="1"/>
  <c r="G147" i="2"/>
  <c r="G142" i="2"/>
  <c r="E111" i="2"/>
  <c r="E100" i="2"/>
  <c r="D95" i="2"/>
  <c r="D96" i="2"/>
  <c r="D97" i="2"/>
  <c r="D98" i="2"/>
  <c r="E89" i="2"/>
  <c r="E83" i="2"/>
  <c r="D84" i="2"/>
  <c r="D79" i="2"/>
  <c r="D80" i="2"/>
  <c r="D81" i="2"/>
  <c r="D82" i="2"/>
  <c r="J74" i="2"/>
  <c r="E73" i="2"/>
  <c r="D71" i="2"/>
  <c r="D68" i="2"/>
  <c r="D69" i="2"/>
  <c r="D70" i="2"/>
  <c r="D63" i="2"/>
  <c r="D64" i="2"/>
  <c r="D65" i="2"/>
  <c r="D66" i="2"/>
  <c r="D58" i="2"/>
  <c r="D59" i="2"/>
  <c r="D60" i="2"/>
  <c r="D61" i="2"/>
  <c r="G52" i="2"/>
  <c r="E52" i="2"/>
  <c r="D53" i="2"/>
  <c r="D54" i="2"/>
  <c r="D55" i="2"/>
  <c r="D56" i="2"/>
  <c r="E46" i="2"/>
  <c r="D41" i="2"/>
  <c r="E35" i="2"/>
  <c r="D36" i="2"/>
  <c r="D37" i="2"/>
  <c r="D38" i="2"/>
  <c r="D39" i="2"/>
  <c r="E30" i="2"/>
  <c r="D31" i="2"/>
  <c r="D32" i="2"/>
  <c r="D33" i="2"/>
  <c r="D34" i="2"/>
  <c r="E25" i="2"/>
  <c r="D26" i="2"/>
  <c r="D27" i="2"/>
  <c r="D28" i="2"/>
  <c r="D29" i="2"/>
  <c r="E20" i="2"/>
  <c r="D15" i="2"/>
  <c r="D10" i="2"/>
  <c r="F8" i="2"/>
  <c r="H158" i="2"/>
  <c r="F129" i="2" l="1"/>
  <c r="F124" i="2"/>
  <c r="D155" i="2" l="1"/>
  <c r="F175" i="2" l="1"/>
  <c r="G175" i="2"/>
  <c r="H175" i="2"/>
  <c r="I175" i="2"/>
  <c r="J175" i="2"/>
  <c r="F176" i="2"/>
  <c r="G176" i="2"/>
  <c r="H176" i="2"/>
  <c r="I176" i="2"/>
  <c r="J176" i="2"/>
  <c r="F177" i="2"/>
  <c r="G177" i="2"/>
  <c r="H177" i="2"/>
  <c r="I177" i="2"/>
  <c r="J177" i="2"/>
  <c r="F178" i="2"/>
  <c r="G178" i="2"/>
  <c r="H178" i="2"/>
  <c r="I178" i="2"/>
  <c r="J178" i="2"/>
  <c r="E176" i="2"/>
  <c r="E177" i="2"/>
  <c r="E178" i="2"/>
  <c r="E169" i="2"/>
  <c r="F164" i="2"/>
  <c r="G164" i="2"/>
  <c r="H164" i="2"/>
  <c r="I164" i="2"/>
  <c r="J164" i="2"/>
  <c r="F165" i="2"/>
  <c r="F181" i="2" s="1"/>
  <c r="G165" i="2"/>
  <c r="H165" i="2"/>
  <c r="I165" i="2"/>
  <c r="J165" i="2"/>
  <c r="G166" i="2"/>
  <c r="H166" i="2"/>
  <c r="I166" i="2"/>
  <c r="J166" i="2"/>
  <c r="F167" i="2"/>
  <c r="G167" i="2"/>
  <c r="H167" i="2"/>
  <c r="I167" i="2"/>
  <c r="J167" i="2"/>
  <c r="E165" i="2"/>
  <c r="E166" i="2"/>
  <c r="E167" i="2"/>
  <c r="D159" i="2"/>
  <c r="D160" i="2"/>
  <c r="D161" i="2"/>
  <c r="D162" i="2"/>
  <c r="F142" i="2"/>
  <c r="H142" i="2"/>
  <c r="I142" i="2"/>
  <c r="I147" i="2" s="1"/>
  <c r="J142" i="2"/>
  <c r="J147" i="2" s="1"/>
  <c r="F143" i="2"/>
  <c r="G143" i="2"/>
  <c r="G141" i="2" s="1"/>
  <c r="H143" i="2"/>
  <c r="H148" i="2" s="1"/>
  <c r="I143" i="2"/>
  <c r="I148" i="2" s="1"/>
  <c r="J143" i="2"/>
  <c r="F144" i="2"/>
  <c r="F149" i="2" s="1"/>
  <c r="G144" i="2"/>
  <c r="G149" i="2" s="1"/>
  <c r="H144" i="2"/>
  <c r="H149" i="2" s="1"/>
  <c r="I144" i="2"/>
  <c r="J144" i="2"/>
  <c r="J149" i="2" s="1"/>
  <c r="F145" i="2"/>
  <c r="F150" i="2" s="1"/>
  <c r="G145" i="2"/>
  <c r="G150" i="2" s="1"/>
  <c r="H145" i="2"/>
  <c r="I145" i="2"/>
  <c r="I150" i="2" s="1"/>
  <c r="J145" i="2"/>
  <c r="J150" i="2" s="1"/>
  <c r="E143" i="2"/>
  <c r="E148" i="2" s="1"/>
  <c r="E145" i="2"/>
  <c r="E150" i="2" s="1"/>
  <c r="E142" i="2"/>
  <c r="D137" i="2"/>
  <c r="D138" i="2"/>
  <c r="D139" i="2"/>
  <c r="D140" i="2"/>
  <c r="D132" i="2"/>
  <c r="D133" i="2"/>
  <c r="D134" i="2"/>
  <c r="D135" i="2"/>
  <c r="D127" i="2"/>
  <c r="D128" i="2"/>
  <c r="D130" i="2"/>
  <c r="D122" i="2"/>
  <c r="D123" i="2"/>
  <c r="D124" i="2"/>
  <c r="D125" i="2"/>
  <c r="D117" i="2"/>
  <c r="D118" i="2"/>
  <c r="D119" i="2"/>
  <c r="D120" i="2"/>
  <c r="D112" i="2"/>
  <c r="D113" i="2"/>
  <c r="D114" i="2"/>
  <c r="D115" i="2"/>
  <c r="F100" i="2"/>
  <c r="G100" i="2"/>
  <c r="H100" i="2"/>
  <c r="I100" i="2"/>
  <c r="J100" i="2"/>
  <c r="F101" i="2"/>
  <c r="G101" i="2"/>
  <c r="H101" i="2"/>
  <c r="I101" i="2"/>
  <c r="J101" i="2"/>
  <c r="F102" i="2"/>
  <c r="G102" i="2"/>
  <c r="H102" i="2"/>
  <c r="I102" i="2"/>
  <c r="J102" i="2"/>
  <c r="F103" i="2"/>
  <c r="G103" i="2"/>
  <c r="H103" i="2"/>
  <c r="I103" i="2"/>
  <c r="J103" i="2"/>
  <c r="E101" i="2"/>
  <c r="E102" i="2"/>
  <c r="E103" i="2"/>
  <c r="F89" i="2"/>
  <c r="G89" i="2"/>
  <c r="H89" i="2"/>
  <c r="I89" i="2"/>
  <c r="J89" i="2"/>
  <c r="F90" i="2"/>
  <c r="G90" i="2"/>
  <c r="H90" i="2"/>
  <c r="I90" i="2"/>
  <c r="J90" i="2"/>
  <c r="F91" i="2"/>
  <c r="G91" i="2"/>
  <c r="H91" i="2"/>
  <c r="I91" i="2"/>
  <c r="J91" i="2"/>
  <c r="F92" i="2"/>
  <c r="G92" i="2"/>
  <c r="H92" i="2"/>
  <c r="I92" i="2"/>
  <c r="J92" i="2"/>
  <c r="E90" i="2"/>
  <c r="E91" i="2"/>
  <c r="E92" i="2"/>
  <c r="F73" i="2"/>
  <c r="G73" i="2"/>
  <c r="H73" i="2"/>
  <c r="I73" i="2"/>
  <c r="J73" i="2"/>
  <c r="F74" i="2"/>
  <c r="G74" i="2"/>
  <c r="H74" i="2"/>
  <c r="I74" i="2"/>
  <c r="F75" i="2"/>
  <c r="G75" i="2"/>
  <c r="H75" i="2"/>
  <c r="I75" i="2"/>
  <c r="J75" i="2"/>
  <c r="F76" i="2"/>
  <c r="G76" i="2"/>
  <c r="H76" i="2"/>
  <c r="I76" i="2"/>
  <c r="J76" i="2"/>
  <c r="E74" i="2"/>
  <c r="E75" i="2"/>
  <c r="E76" i="2"/>
  <c r="J83" i="2"/>
  <c r="D85" i="2"/>
  <c r="D86" i="2"/>
  <c r="D87" i="2"/>
  <c r="J67" i="2"/>
  <c r="E67" i="2"/>
  <c r="F40" i="2"/>
  <c r="G40" i="2"/>
  <c r="H40" i="2"/>
  <c r="I40" i="2"/>
  <c r="J40" i="2"/>
  <c r="E40" i="2"/>
  <c r="D42" i="2"/>
  <c r="D43" i="2"/>
  <c r="D44" i="2"/>
  <c r="F20" i="2"/>
  <c r="G20" i="2"/>
  <c r="G46" i="2" s="1"/>
  <c r="H20" i="2"/>
  <c r="H46" i="2" s="1"/>
  <c r="I20" i="2"/>
  <c r="I46" i="2" s="1"/>
  <c r="J20" i="2"/>
  <c r="J46" i="2" s="1"/>
  <c r="F21" i="2"/>
  <c r="F47" i="2" s="1"/>
  <c r="G21" i="2"/>
  <c r="G47" i="2" s="1"/>
  <c r="H21" i="2"/>
  <c r="H47" i="2" s="1"/>
  <c r="I21" i="2"/>
  <c r="I47" i="2" s="1"/>
  <c r="J21" i="2"/>
  <c r="J47" i="2" s="1"/>
  <c r="F22" i="2"/>
  <c r="F48" i="2" s="1"/>
  <c r="G22" i="2"/>
  <c r="H22" i="2"/>
  <c r="H48" i="2" s="1"/>
  <c r="I22" i="2"/>
  <c r="I48" i="2" s="1"/>
  <c r="J22" i="2"/>
  <c r="J48" i="2" s="1"/>
  <c r="F23" i="2"/>
  <c r="F49" i="2" s="1"/>
  <c r="G23" i="2"/>
  <c r="G49" i="2" s="1"/>
  <c r="H23" i="2"/>
  <c r="H49" i="2" s="1"/>
  <c r="I23" i="2"/>
  <c r="I49" i="2" s="1"/>
  <c r="J23" i="2"/>
  <c r="J49" i="2" s="1"/>
  <c r="E21" i="2"/>
  <c r="E22" i="2"/>
  <c r="E23" i="2"/>
  <c r="I14" i="2"/>
  <c r="D16" i="2"/>
  <c r="D17" i="2"/>
  <c r="D18" i="2"/>
  <c r="E8" i="2"/>
  <c r="D11" i="2"/>
  <c r="D12" i="2"/>
  <c r="D13" i="2"/>
  <c r="E49" i="2" l="1"/>
  <c r="D23" i="2"/>
  <c r="E147" i="2"/>
  <c r="F46" i="2"/>
  <c r="D20" i="2"/>
  <c r="E47" i="2"/>
  <c r="E45" i="2" s="1"/>
  <c r="D21" i="2"/>
  <c r="D40" i="2"/>
  <c r="E181" i="2"/>
  <c r="E107" i="2"/>
  <c r="I183" i="2"/>
  <c r="E48" i="2"/>
  <c r="D22" i="2"/>
  <c r="H147" i="2"/>
  <c r="H141" i="2"/>
  <c r="F147" i="2"/>
  <c r="F141" i="2"/>
  <c r="J105" i="2"/>
  <c r="I105" i="2"/>
  <c r="G107" i="2"/>
  <c r="H106" i="2"/>
  <c r="I106" i="2"/>
  <c r="J108" i="2"/>
  <c r="G108" i="2"/>
  <c r="E106" i="2"/>
  <c r="F108" i="2"/>
  <c r="F105" i="2"/>
  <c r="E105" i="2"/>
  <c r="E183" i="2"/>
  <c r="J182" i="2"/>
  <c r="G182" i="2"/>
  <c r="H180" i="2"/>
  <c r="J181" i="2"/>
  <c r="E182" i="2"/>
  <c r="F174" i="2"/>
  <c r="I182" i="2"/>
  <c r="G180" i="2"/>
  <c r="H181" i="2"/>
  <c r="D177" i="2"/>
  <c r="J183" i="2"/>
  <c r="G181" i="2"/>
  <c r="I181" i="2"/>
  <c r="I180" i="2"/>
  <c r="H183" i="2"/>
  <c r="F183" i="2"/>
  <c r="G183" i="2"/>
  <c r="J180" i="2"/>
  <c r="H182" i="2"/>
  <c r="F180" i="2"/>
  <c r="D178" i="2"/>
  <c r="I174" i="2"/>
  <c r="J174" i="2"/>
  <c r="H174" i="2"/>
  <c r="D176" i="2"/>
  <c r="G174" i="2"/>
  <c r="D175" i="2"/>
  <c r="E174" i="2"/>
  <c r="G72" i="2"/>
  <c r="G163" i="2"/>
  <c r="H107" i="2"/>
  <c r="D49" i="2"/>
  <c r="G99" i="2"/>
  <c r="E99" i="2"/>
  <c r="H108" i="2"/>
  <c r="I107" i="2"/>
  <c r="F106" i="2"/>
  <c r="G105" i="2"/>
  <c r="E108" i="2"/>
  <c r="I108" i="2"/>
  <c r="J107" i="2"/>
  <c r="F107" i="2"/>
  <c r="G106" i="2"/>
  <c r="H105" i="2"/>
  <c r="D91" i="2"/>
  <c r="G88" i="2"/>
  <c r="D165" i="2"/>
  <c r="D47" i="2"/>
  <c r="E72" i="2"/>
  <c r="J72" i="2"/>
  <c r="D102" i="2"/>
  <c r="J99" i="2"/>
  <c r="J106" i="2"/>
  <c r="H88" i="2"/>
  <c r="I88" i="2"/>
  <c r="J88" i="2"/>
  <c r="F88" i="2"/>
  <c r="D100" i="2"/>
  <c r="H99" i="2"/>
  <c r="D143" i="2"/>
  <c r="I141" i="2"/>
  <c r="J141" i="2"/>
  <c r="H150" i="2"/>
  <c r="I149" i="2"/>
  <c r="J148" i="2"/>
  <c r="F148" i="2"/>
  <c r="G148" i="2"/>
  <c r="H72" i="2"/>
  <c r="F72" i="2"/>
  <c r="D101" i="2"/>
  <c r="H163" i="2"/>
  <c r="I163" i="2"/>
  <c r="J163" i="2"/>
  <c r="D75" i="2"/>
  <c r="I72" i="2"/>
  <c r="I99" i="2"/>
  <c r="E19" i="2"/>
  <c r="G19" i="2"/>
  <c r="D46" i="2"/>
  <c r="G48" i="2"/>
  <c r="D48" i="2" s="1"/>
  <c r="D167" i="2"/>
  <c r="D164" i="2"/>
  <c r="E163" i="2"/>
  <c r="D145" i="2"/>
  <c r="D142" i="2"/>
  <c r="F99" i="2"/>
  <c r="D103" i="2"/>
  <c r="D90" i="2"/>
  <c r="D92" i="2"/>
  <c r="D89" i="2"/>
  <c r="E88" i="2"/>
  <c r="D74" i="2"/>
  <c r="D76" i="2"/>
  <c r="D73" i="2"/>
  <c r="I19" i="2"/>
  <c r="F19" i="2"/>
  <c r="H19" i="2"/>
  <c r="J19" i="2"/>
  <c r="F166" i="2"/>
  <c r="D19" i="2" l="1"/>
  <c r="D72" i="2"/>
  <c r="E104" i="2"/>
  <c r="E185" i="2"/>
  <c r="E186" i="2"/>
  <c r="D88" i="2"/>
  <c r="D174" i="2"/>
  <c r="D166" i="2"/>
  <c r="F182" i="2"/>
  <c r="D99" i="2"/>
  <c r="F163" i="2"/>
  <c r="D163" i="2" s="1"/>
  <c r="E129" i="2"/>
  <c r="D129" i="2" s="1"/>
  <c r="E144" i="2" l="1"/>
  <c r="E141" i="2" s="1"/>
  <c r="D144" i="2" l="1"/>
  <c r="E149" i="2"/>
  <c r="D141" i="2"/>
  <c r="D156" i="2"/>
  <c r="D170" i="2"/>
  <c r="D171" i="2"/>
  <c r="D172" i="2"/>
  <c r="D173" i="2"/>
  <c r="D154" i="2"/>
  <c r="D157" i="2"/>
  <c r="I67" i="2" l="1"/>
  <c r="H67" i="2"/>
  <c r="G67" i="2"/>
  <c r="F67" i="2"/>
  <c r="D67" i="2" l="1"/>
  <c r="D106" i="2"/>
  <c r="D107" i="2" l="1"/>
  <c r="E153" i="2"/>
  <c r="F153" i="2"/>
  <c r="G153" i="2"/>
  <c r="H153" i="2"/>
  <c r="I153" i="2"/>
  <c r="J153" i="2"/>
  <c r="E14" i="2"/>
  <c r="F14" i="2"/>
  <c r="G14" i="2"/>
  <c r="H14" i="2"/>
  <c r="J14" i="2"/>
  <c r="D14" i="2" l="1"/>
  <c r="D153" i="2"/>
  <c r="H169" i="2"/>
  <c r="I169" i="2"/>
  <c r="J169" i="2"/>
  <c r="I158" i="2"/>
  <c r="J158" i="2"/>
  <c r="H136" i="2"/>
  <c r="I136" i="2"/>
  <c r="J136" i="2"/>
  <c r="F131" i="2"/>
  <c r="G131" i="2"/>
  <c r="H131" i="2"/>
  <c r="I131" i="2"/>
  <c r="J131" i="2"/>
  <c r="E131" i="2"/>
  <c r="E126" i="2"/>
  <c r="G126" i="2"/>
  <c r="H126" i="2"/>
  <c r="I126" i="2"/>
  <c r="J126" i="2"/>
  <c r="H121" i="2"/>
  <c r="I121" i="2"/>
  <c r="J121" i="2"/>
  <c r="H116" i="2"/>
  <c r="I116" i="2"/>
  <c r="J116" i="2"/>
  <c r="J111" i="2"/>
  <c r="H111" i="2"/>
  <c r="I111" i="2"/>
  <c r="H94" i="2"/>
  <c r="I94" i="2"/>
  <c r="J94" i="2"/>
  <c r="H83" i="2"/>
  <c r="I83" i="2"/>
  <c r="H78" i="2"/>
  <c r="I78" i="2"/>
  <c r="J78" i="2"/>
  <c r="H62" i="2"/>
  <c r="I62" i="2"/>
  <c r="J62" i="2"/>
  <c r="H57" i="2"/>
  <c r="I57" i="2"/>
  <c r="J57" i="2"/>
  <c r="H52" i="2"/>
  <c r="I52" i="2"/>
  <c r="J52" i="2"/>
  <c r="H35" i="2"/>
  <c r="I35" i="2"/>
  <c r="J35" i="2"/>
  <c r="J30" i="2"/>
  <c r="H30" i="2"/>
  <c r="I30" i="2"/>
  <c r="H25" i="2"/>
  <c r="I25" i="2"/>
  <c r="J25" i="2"/>
  <c r="H8" i="2"/>
  <c r="I8" i="2"/>
  <c r="J8" i="2"/>
  <c r="G8" i="2"/>
  <c r="F25" i="2"/>
  <c r="G25" i="2"/>
  <c r="F30" i="2"/>
  <c r="G30" i="2"/>
  <c r="G35" i="2"/>
  <c r="F187" i="2"/>
  <c r="D30" i="2" l="1"/>
  <c r="D25" i="2"/>
  <c r="D8" i="2"/>
  <c r="E187" i="2"/>
  <c r="D149" i="2"/>
  <c r="J185" i="2"/>
  <c r="H179" i="2"/>
  <c r="H187" i="2"/>
  <c r="J146" i="2"/>
  <c r="J45" i="2"/>
  <c r="H146" i="2"/>
  <c r="J188" i="2"/>
  <c r="I146" i="2"/>
  <c r="I179" i="2"/>
  <c r="I45" i="2"/>
  <c r="I188" i="2"/>
  <c r="I187" i="2"/>
  <c r="H188" i="2"/>
  <c r="J186" i="2"/>
  <c r="I185" i="2"/>
  <c r="D131" i="2"/>
  <c r="J187" i="2"/>
  <c r="I186" i="2"/>
  <c r="H185" i="2"/>
  <c r="H45" i="2"/>
  <c r="H186" i="2"/>
  <c r="J179" i="2"/>
  <c r="I104" i="2"/>
  <c r="J104" i="2"/>
  <c r="H104" i="2"/>
  <c r="G45" i="2"/>
  <c r="F45" i="2"/>
  <c r="D45" i="2" l="1"/>
  <c r="H184" i="2"/>
  <c r="J184" i="2"/>
  <c r="I184" i="2"/>
  <c r="F136" i="2"/>
  <c r="G136" i="2"/>
  <c r="E136" i="2"/>
  <c r="D136" i="2" l="1"/>
  <c r="D182" i="2"/>
  <c r="F126" i="2"/>
  <c r="D126" i="2" s="1"/>
  <c r="G94" i="2"/>
  <c r="F94" i="2"/>
  <c r="E94" i="2"/>
  <c r="G83" i="2"/>
  <c r="F83" i="2"/>
  <c r="G78" i="2"/>
  <c r="F78" i="2"/>
  <c r="E78" i="2"/>
  <c r="G62" i="2"/>
  <c r="F62" i="2"/>
  <c r="G57" i="2"/>
  <c r="F57" i="2"/>
  <c r="E57" i="2"/>
  <c r="D57" i="2" s="1"/>
  <c r="D78" i="2" l="1"/>
  <c r="D94" i="2"/>
  <c r="D83" i="2"/>
  <c r="D183" i="2"/>
  <c r="D180" i="2"/>
  <c r="D181" i="2"/>
  <c r="G146" i="2"/>
  <c r="F146" i="2"/>
  <c r="G187" i="2"/>
  <c r="D187" i="2" s="1"/>
  <c r="F179" i="2"/>
  <c r="F185" i="2"/>
  <c r="G185" i="2"/>
  <c r="G188" i="2"/>
  <c r="D147" i="2"/>
  <c r="E179" i="2"/>
  <c r="F186" i="2"/>
  <c r="D150" i="2"/>
  <c r="G186" i="2"/>
  <c r="E188" i="2"/>
  <c r="F188" i="2"/>
  <c r="G179" i="2"/>
  <c r="D148" i="2"/>
  <c r="F184" i="2" l="1"/>
  <c r="G184" i="2"/>
  <c r="D186" i="2"/>
  <c r="E184" i="2"/>
  <c r="D185" i="2"/>
  <c r="D188" i="2"/>
  <c r="D179" i="2"/>
  <c r="G121" i="2"/>
  <c r="F121" i="2"/>
  <c r="E121" i="2"/>
  <c r="G116" i="2"/>
  <c r="F116" i="2"/>
  <c r="E116" i="2"/>
  <c r="F111" i="2"/>
  <c r="G111" i="2"/>
  <c r="D121" i="2" l="1"/>
  <c r="D111" i="2"/>
  <c r="D184" i="2"/>
  <c r="D116" i="2"/>
  <c r="E146" i="2"/>
  <c r="D146" i="2" s="1"/>
  <c r="G104" i="2" l="1"/>
  <c r="G169" i="2" l="1"/>
  <c r="F169" i="2"/>
  <c r="G158" i="2"/>
  <c r="F158" i="2"/>
  <c r="E158" i="2"/>
  <c r="D169" i="2" l="1"/>
  <c r="D158" i="2"/>
  <c r="D108" i="2"/>
  <c r="D105" i="2"/>
  <c r="F104" i="2" l="1"/>
  <c r="D104" i="2" s="1"/>
  <c r="F52" i="2" l="1"/>
  <c r="D52" i="2" s="1"/>
  <c r="F35" i="2"/>
  <c r="D35" i="2" s="1"/>
  <c r="E62" i="2" l="1"/>
  <c r="D6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K52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добавила рублей</t>
        </r>
      </text>
    </comment>
    <comment ref="A110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название согласно паспорта подпрограммы</t>
        </r>
      </text>
    </comment>
    <comment ref="E122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пустые ячейки не должны быть, если нет финансирования, то ставим нуль, тем более если это отченый год!!</t>
        </r>
      </text>
    </comment>
  </commentList>
</comments>
</file>

<file path=xl/sharedStrings.xml><?xml version="1.0" encoding="utf-8"?>
<sst xmlns="http://schemas.openxmlformats.org/spreadsheetml/2006/main" count="275" uniqueCount="90">
  <si>
    <t>Всего</t>
  </si>
  <si>
    <t xml:space="preserve">Наименование
мероприятия
</t>
  </si>
  <si>
    <t xml:space="preserve">Ответственный
исполнитель,
соисполнители
</t>
  </si>
  <si>
    <t>Объем финансирования, тыс. рублей</t>
  </si>
  <si>
    <t>федеральный бюджет</t>
  </si>
  <si>
    <t>областной бюджет</t>
  </si>
  <si>
    <t>местный бюджет</t>
  </si>
  <si>
    <t>внебюджетные средства</t>
  </si>
  <si>
    <t>итого, в том числе</t>
  </si>
  <si>
    <t xml:space="preserve"> </t>
  </si>
  <si>
    <t>2021 год</t>
  </si>
  <si>
    <t>Сформированный перечень муниципального имущества, которое может быть использовано в целях предоставления его во владение и (или) в пользование на долгосрочной основе (в том числе по льготным ставкам арендной платы) субъектам МСП</t>
  </si>
  <si>
    <t>Сформированный реестр субъектов малого и среднего предпринимательства - получателей поддержки</t>
  </si>
  <si>
    <t>Задача № 1 - совершенствование форм и методов координации управления в сфере торговли</t>
  </si>
  <si>
    <t xml:space="preserve">1.1. Обеспечение реализации государственной политики в сфере торговли в Архангельской области  в рамках Федерального закона от 28 декабря 2009 года № 381-ФЗ  «Об основах государственного регулирования торговой деятельности в Российской Федерации». </t>
  </si>
  <si>
    <t xml:space="preserve">Задача № 2 - повышение экономической доступности товаров для населения в целях реализации социальной политики </t>
  </si>
  <si>
    <t xml:space="preserve">2.1. Проведение мониторинга цен 
на отдельные виды социально значимых продовольственных товаров
</t>
  </si>
  <si>
    <t xml:space="preserve">2.2. Создание условий по обеспечению товарами первой необходимости жителей, проживающих в труднодоступных и малонаселенных пунктах муниципального образования
Вилегодский муниципальный район»
</t>
  </si>
  <si>
    <t>Муниципальная и государственная поддержка, направленная на создание условий для обеспечения жителей отдаленных и труднодоступных населенных пунктов муниципального образования услугами  выездной торговли</t>
  </si>
  <si>
    <t>Задача №  3- стимулирование деловой активности и повышение конкуренции в сфере торговой деятельности</t>
  </si>
  <si>
    <t>1.4. Субсидирование на поддержку завоза семян для выращивания кормовых культур</t>
  </si>
  <si>
    <t>Повышение доступности транспортных услуг для жителей удаленных населенных пунктов Вилегодского района</t>
  </si>
  <si>
    <t>2022 год</t>
  </si>
  <si>
    <t>2023 год</t>
  </si>
  <si>
    <t>2024 год</t>
  </si>
  <si>
    <t>1.5. Субсидии на животноводческую продукцию</t>
  </si>
  <si>
    <t>1.6. Проведение научно-практической конференции, организация и проведение областного конкурса пчеловодов</t>
  </si>
  <si>
    <t xml:space="preserve">Проведение научно-практической конференции, организация и проведение областного конкурса пчеловодов
</t>
  </si>
  <si>
    <t>Стимулирование развития животноводческой продукции</t>
  </si>
  <si>
    <t>Выдача перевозчику карт маршрутов</t>
  </si>
  <si>
    <t xml:space="preserve">ПРИЛОЖЕНИЕ № 2
к муниципальной программе Вилегодского муниципального округа Архангельской области «Экономическое развитие Вилегодского муниципального округа»
</t>
  </si>
  <si>
    <t>ПЕРЕЧЕНЬ
мероприятий муниципальной программы Вилегодского муниципального округа Архангельской области
«Экономическое развитие Вилегодского муниципального округа»</t>
  </si>
  <si>
    <t>2025 год</t>
  </si>
  <si>
    <t>2026 год</t>
  </si>
  <si>
    <t>Публикация 4 материалов в год, направленных на популяризацию предпринимательской деятельности</t>
  </si>
  <si>
    <t>Подпрограмма № 2 «Развитие торговли»</t>
  </si>
  <si>
    <t>Подпрограмма № 3 «Развитие агропромышленного комплекса»</t>
  </si>
  <si>
    <t>1.3. Субсидии на закупку сельскохозяйственной техники</t>
  </si>
  <si>
    <t>1.2. Субсидии на содержание товарных пчелосемей</t>
  </si>
  <si>
    <t>Подпрограмма № 4 «Организация регулярных автобусных перевозок по муниципальным маршрутам»</t>
  </si>
  <si>
    <t>1.1. Оплата муниципальных контрактов на выполнение работ, связанных с осуществлением регулярных перевозок по регулируемым тарифам на муниципальных маршрутах регулярных перевозок</t>
  </si>
  <si>
    <t>1.2. Приобретение карт маршрутов регулярных перевозок</t>
  </si>
  <si>
    <t xml:space="preserve">Подпрограмма № 1 «Развитие малого предпринимательства»
</t>
  </si>
  <si>
    <t>1.2. Оказание финансовой поддержки субъектам малого предпринимательства</t>
  </si>
  <si>
    <t>1.2. Разработка и утверждение на муниципальном уровне схем размещения нестационарных торговых объектов с учетом нормативов минимальной обеспеченности населения площадью торговых объектов</t>
  </si>
  <si>
    <t>1.3. Проведение ежегодного мониторинга и анализа  обеспеченности населения площадью торговых объектов с учетом спроса на потребительские товары</t>
  </si>
  <si>
    <t>1.4. Ведение торгового реестра</t>
  </si>
  <si>
    <t xml:space="preserve">Занесение в торговый реестр более 90% индивидуальный предпринимателей, осуществляющих оптовую и розничную торговлю
</t>
  </si>
  <si>
    <t>2.1. Приобретение специализированного автомобильного транспорта (автобуса)</t>
  </si>
  <si>
    <t xml:space="preserve">1.1. Формирование и ведение перечня объектов учета (реестра) муниципального имущества Вилегодского муниципального округа Архангельской области, предназначенного  для передачи во владение и (или) в пользование субъектам МСП, самозанятым гражданам и организациям, образующим инфраструктуру поддержки субъектов малого и среднего предпринимательства </t>
  </si>
  <si>
    <t>Отдел экономики, отдел имущественных отношений Управления ФЭДиИО</t>
  </si>
  <si>
    <t>Отдел экономики Управления ФЭДиИО</t>
  </si>
  <si>
    <t>Всего по задаче №1 подпрограммы №1</t>
  </si>
  <si>
    <t>Оказание информационно-консультационной помощи более 150 субъектам МСП ежегодно</t>
  </si>
  <si>
    <t>2.1.  Работа информационно-консультационного опорного пункта</t>
  </si>
  <si>
    <t>2.2.  Публикация в СМИ информационных материалов, направленных на популяризацию предпринимательской деятельности."</t>
  </si>
  <si>
    <t>2.3. Формирование и ведение реестра субъектов малого и среднего предпринимательства-получателей поддержки</t>
  </si>
  <si>
    <t>Всего по задаче №2 подпрограммы №1</t>
  </si>
  <si>
    <t>Всего по подпрограмме № 1</t>
  </si>
  <si>
    <t>Упорядочение размещения нестационарных торговых объектов  на территории Вилегодского муниципального округа</t>
  </si>
  <si>
    <t>Своевременная выработка 
и реализация мер, способствующих стабилизации ценовой ситуации в округе</t>
  </si>
  <si>
    <t>3.1. Организация выставочно-ярмарочной деятельности на территории Вилегодского муниципального округа</t>
  </si>
  <si>
    <t>Проведение на территории Вилегодского муниципального округа выставочно-ярмарочных мероприятий, которые содействуют расширению деловых и торговых связей, способствуют повышению конкурентоспособности продукции местных производителей и ее продвижению на рынок, предоставление торговых мест для реализации продукции собственного производства на ярмарках сельскохозяйственным товаропроизводителям, личным подсобным хозяйствам</t>
  </si>
  <si>
    <t>Всего по задаче №1 подпрограммы №2</t>
  </si>
  <si>
    <t>Всего по подпрограмме № 2</t>
  </si>
  <si>
    <t>Всего по задаче №2 подпрограммы №2</t>
  </si>
  <si>
    <t>Всего по задаче №3 подпрограммы №2</t>
  </si>
  <si>
    <t>1.1. Ежегодное заключение трехсторонних Соглашений между сельхозтоваропроизводителями, Администрацией Вилегодского муниципального округа и Министерством АПК и торговли Архангельской области</t>
  </si>
  <si>
    <t>Заключенные Соглашения  между сельхозтоваропроизводителями, Администрацией Вилегодского муниципального округа и Министерством АПК и торговли Архангельской области</t>
  </si>
  <si>
    <t>Содержание на территории Вилегодского муниципального округа не менее 350 пчелосемей</t>
  </si>
  <si>
    <t>Софинансирование приобретения сельхозтоваропроизводителями Вилегодского муниципального округа 7 единиц техники</t>
  </si>
  <si>
    <t>Приобретение сельхоз-товаропроизводителями округа до 7 т. семян многолетних трав и до 70 т. однолетних культур ежегодно</t>
  </si>
  <si>
    <t>Всего по подпрограмме № 3</t>
  </si>
  <si>
    <t>Всего по задаче №1 подпрограммы №3</t>
  </si>
  <si>
    <t>Повышение доступности транспортных услуг для жителей удаленных населенных пунктов Вилегодского муниципального округа</t>
  </si>
  <si>
    <t>Всего по задаче №1 подпрограммы №4</t>
  </si>
  <si>
    <t>Всего по задаче №2 подпрограммы №4</t>
  </si>
  <si>
    <t>Всего по подпрограмме № 4</t>
  </si>
  <si>
    <t>Итого по муниципальной программе</t>
  </si>
  <si>
    <t>Обеспечение 
населения площадью торговых объектов на территории Вилегодского муниципального округа уровне 840 кв.м</t>
  </si>
  <si>
    <t>Ожидаемые конечные результаты реализации мероприятий</t>
  </si>
  <si>
    <t xml:space="preserve">Источники
финансирования
</t>
  </si>
  <si>
    <t>Задача № 1 подпрограммы № 1 -  оказание финансовой и имущественной поддержки субъектам малого предпринимательства, самозанятым гражданам</t>
  </si>
  <si>
    <t>Задача № 2 подпрограммы № 1 - оказание информационной и консультационной поддержки субъектам малого предпринимательства, самозанятым гражданам</t>
  </si>
  <si>
    <t>Рост оборота розничной торговли к 2026 году до 526 млн. руб.</t>
  </si>
  <si>
    <t>Задача №1 - обеспечение финансовой устойчивости сельскохозяйственной отрасли</t>
  </si>
  <si>
    <t>Задача № 2 – обновление парка автобусов</t>
  </si>
  <si>
    <t>Задача № 1 - создание условий для деятельности перевозчиков, осуществляющих перевозку пассажиров на территории округа</t>
  </si>
  <si>
    <t xml:space="preserve">Оказание финансовой поддержки 1 субъекту малого предпринимательства </t>
  </si>
  <si>
    <t xml:space="preserve">Приложение № 1
к постановлению Администрации 
Вилегодского муниципального округа Архангельской области 
от _____________ № ____-мп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</si>
</sst>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2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right" vertical="center" wrapText="1"/>
    </xf>
    <xf numFmtId="2" fontId="1" fillId="0" borderId="0" xfId="0" applyNumberFormat="1" applyFont="1" applyBorder="1" applyAlignment="1">
      <alignment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5" borderId="10" xfId="0" applyNumberFormat="1" applyFont="1" applyFill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165" fontId="5" fillId="4" borderId="10" xfId="0" applyNumberFormat="1" applyFont="1" applyFill="1" applyBorder="1" applyAlignment="1">
      <alignment horizontal="center" vertical="center" wrapText="1"/>
    </xf>
    <xf numFmtId="165" fontId="5" fillId="0" borderId="15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5" fontId="5" fillId="3" borderId="5" xfId="0" applyNumberFormat="1" applyFont="1" applyFill="1" applyBorder="1" applyAlignment="1">
      <alignment horizontal="center" vertical="center" wrapText="1"/>
    </xf>
    <xf numFmtId="165" fontId="5" fillId="5" borderId="5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left" vertical="center" wrapText="1"/>
    </xf>
    <xf numFmtId="2" fontId="6" fillId="0" borderId="9" xfId="0" applyNumberFormat="1" applyFont="1" applyBorder="1" applyAlignment="1">
      <alignment horizontal="left" vertical="center" wrapText="1"/>
    </xf>
    <xf numFmtId="2" fontId="6" fillId="0" borderId="14" xfId="0" applyNumberFormat="1" applyFont="1" applyBorder="1" applyAlignment="1">
      <alignment horizontal="left" vertical="center" wrapText="1"/>
    </xf>
    <xf numFmtId="2" fontId="6" fillId="0" borderId="6" xfId="0" applyNumberFormat="1" applyFont="1" applyBorder="1" applyAlignment="1">
      <alignment horizontal="left" vertical="center" wrapText="1"/>
    </xf>
    <xf numFmtId="2" fontId="6" fillId="0" borderId="8" xfId="0" applyNumberFormat="1" applyFont="1" applyBorder="1" applyAlignment="1">
      <alignment horizontal="left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top" wrapText="1"/>
    </xf>
    <xf numFmtId="2" fontId="5" fillId="0" borderId="12" xfId="0" applyNumberFormat="1" applyFont="1" applyFill="1" applyBorder="1" applyAlignment="1">
      <alignment horizontal="center" vertical="top" wrapText="1"/>
    </xf>
    <xf numFmtId="2" fontId="5" fillId="0" borderId="5" xfId="0" applyNumberFormat="1" applyFont="1" applyFill="1" applyBorder="1" applyAlignment="1">
      <alignment horizontal="center" vertical="top" wrapText="1"/>
    </xf>
    <xf numFmtId="2" fontId="9" fillId="0" borderId="11" xfId="0" applyNumberFormat="1" applyFont="1" applyBorder="1" applyAlignment="1">
      <alignment horizontal="left" vertical="center" wrapText="1"/>
    </xf>
    <xf numFmtId="2" fontId="9" fillId="0" borderId="13" xfId="0" applyNumberFormat="1" applyFont="1" applyBorder="1" applyAlignment="1">
      <alignment horizontal="left" vertical="center" wrapText="1"/>
    </xf>
    <xf numFmtId="2" fontId="9" fillId="0" borderId="9" xfId="0" applyNumberFormat="1" applyFont="1" applyBorder="1" applyAlignment="1">
      <alignment horizontal="left" vertical="center" wrapText="1"/>
    </xf>
    <xf numFmtId="2" fontId="9" fillId="0" borderId="14" xfId="0" applyNumberFormat="1" applyFont="1" applyBorder="1" applyAlignment="1">
      <alignment horizontal="left" vertical="center" wrapText="1"/>
    </xf>
    <xf numFmtId="2" fontId="9" fillId="0" borderId="6" xfId="0" applyNumberFormat="1" applyFont="1" applyBorder="1" applyAlignment="1">
      <alignment horizontal="left" vertical="center" wrapText="1"/>
    </xf>
    <xf numFmtId="2" fontId="9" fillId="0" borderId="8" xfId="0" applyNumberFormat="1" applyFont="1" applyBorder="1" applyAlignment="1">
      <alignment horizontal="left" vertical="center" wrapText="1"/>
    </xf>
    <xf numFmtId="2" fontId="6" fillId="3" borderId="11" xfId="0" applyNumberFormat="1" applyFont="1" applyFill="1" applyBorder="1" applyAlignment="1">
      <alignment horizontal="left" vertical="center" wrapText="1"/>
    </xf>
    <xf numFmtId="2" fontId="6" fillId="3" borderId="13" xfId="0" applyNumberFormat="1" applyFont="1" applyFill="1" applyBorder="1" applyAlignment="1">
      <alignment horizontal="left" vertical="center" wrapText="1"/>
    </xf>
    <xf numFmtId="2" fontId="6" fillId="3" borderId="9" xfId="0" applyNumberFormat="1" applyFont="1" applyFill="1" applyBorder="1" applyAlignment="1">
      <alignment horizontal="left" vertical="center" wrapText="1"/>
    </xf>
    <xf numFmtId="2" fontId="6" fillId="3" borderId="14" xfId="0" applyNumberFormat="1" applyFont="1" applyFill="1" applyBorder="1" applyAlignment="1">
      <alignment horizontal="left" vertical="center" wrapText="1"/>
    </xf>
    <xf numFmtId="2" fontId="6" fillId="3" borderId="6" xfId="0" applyNumberFormat="1" applyFont="1" applyFill="1" applyBorder="1" applyAlignment="1">
      <alignment horizontal="left" vertical="center" wrapText="1"/>
    </xf>
    <xf numFmtId="2" fontId="6" fillId="3" borderId="8" xfId="0" applyNumberFormat="1" applyFont="1" applyFill="1" applyBorder="1" applyAlignment="1">
      <alignment horizontal="left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5" fillId="3" borderId="10" xfId="0" applyNumberFormat="1" applyFont="1" applyFill="1" applyBorder="1" applyAlignment="1">
      <alignment horizontal="left" vertical="center" wrapText="1"/>
    </xf>
    <xf numFmtId="2" fontId="5" fillId="3" borderId="12" xfId="0" applyNumberFormat="1" applyFont="1" applyFill="1" applyBorder="1" applyAlignment="1">
      <alignment horizontal="left" vertical="center" wrapText="1"/>
    </xf>
    <xf numFmtId="2" fontId="5" fillId="3" borderId="5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left" vertical="center" wrapText="1"/>
    </xf>
    <xf numFmtId="2" fontId="5" fillId="0" borderId="12" xfId="0" applyNumberFormat="1" applyFont="1" applyBorder="1" applyAlignment="1">
      <alignment horizontal="left" vertical="center" wrapText="1"/>
    </xf>
    <xf numFmtId="2" fontId="5" fillId="0" borderId="5" xfId="0" applyNumberFormat="1" applyFont="1" applyBorder="1" applyAlignment="1">
      <alignment horizontal="left" vertical="center" wrapText="1"/>
    </xf>
    <xf numFmtId="0" fontId="0" fillId="0" borderId="3" xfId="0" applyFont="1" applyBorder="1"/>
    <xf numFmtId="0" fontId="0" fillId="0" borderId="4" xfId="0" applyFont="1" applyBorder="1"/>
    <xf numFmtId="2" fontId="6" fillId="3" borderId="2" xfId="0" applyNumberFormat="1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2" fontId="3" fillId="0" borderId="5" xfId="0" applyNumberFormat="1" applyFont="1" applyBorder="1" applyAlignment="1">
      <alignment horizontal="left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10" xfId="0" applyNumberFormat="1" applyFont="1" applyBorder="1" applyAlignment="1">
      <alignment horizontal="left" vertical="top" wrapText="1"/>
    </xf>
    <xf numFmtId="2" fontId="5" fillId="0" borderId="12" xfId="0" applyNumberFormat="1" applyFont="1" applyBorder="1" applyAlignment="1">
      <alignment horizontal="left" vertical="top" wrapText="1"/>
    </xf>
    <xf numFmtId="2" fontId="5" fillId="0" borderId="5" xfId="0" applyNumberFormat="1" applyFont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top" wrapText="1"/>
    </xf>
    <xf numFmtId="2" fontId="4" fillId="0" borderId="7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3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0" fontId="0" fillId="0" borderId="12" xfId="0" applyFont="1" applyBorder="1"/>
    <xf numFmtId="0" fontId="0" fillId="0" borderId="5" xfId="0" applyFont="1" applyBorder="1"/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N194"/>
  <sheetViews>
    <sheetView tabSelected="1" view="pageBreakPreview" zoomScale="60" zoomScaleNormal="73" workbookViewId="0">
      <pane ySplit="5" topLeftCell="A6" activePane="bottomLeft" state="frozen"/>
      <selection pane="bottomLeft" activeCell="AC13" sqref="AC13"/>
    </sheetView>
  </sheetViews>
  <sheetFormatPr defaultRowHeight="15.75" x14ac:dyDescent="0.25"/>
  <cols>
    <col min="1" max="1" width="45.42578125" style="2" customWidth="1"/>
    <col min="2" max="2" width="22" style="2" customWidth="1"/>
    <col min="3" max="3" width="20.5703125" style="2" customWidth="1"/>
    <col min="4" max="4" width="12.7109375" style="2" customWidth="1"/>
    <col min="5" max="5" width="11.7109375" style="2" customWidth="1"/>
    <col min="6" max="10" width="11.42578125" style="2" customWidth="1"/>
    <col min="11" max="11" width="49" style="2" customWidth="1"/>
    <col min="12" max="16384" width="9.140625" style="2"/>
  </cols>
  <sheetData>
    <row r="1" spans="1:12" s="6" customFormat="1" ht="91.5" customHeight="1" x14ac:dyDescent="0.25">
      <c r="K1" s="6" t="s">
        <v>89</v>
      </c>
    </row>
    <row r="2" spans="1:12" ht="76.5" customHeight="1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7" t="s">
        <v>30</v>
      </c>
      <c r="L2" s="3"/>
    </row>
    <row r="3" spans="1:12" ht="63" customHeight="1" x14ac:dyDescent="0.25">
      <c r="A3" s="116" t="s">
        <v>31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2" ht="37.5" customHeight="1" x14ac:dyDescent="0.25">
      <c r="A4" s="48" t="s">
        <v>1</v>
      </c>
      <c r="B4" s="48" t="s">
        <v>2</v>
      </c>
      <c r="C4" s="48" t="s">
        <v>81</v>
      </c>
      <c r="D4" s="84" t="s">
        <v>3</v>
      </c>
      <c r="E4" s="85"/>
      <c r="F4" s="85"/>
      <c r="G4" s="85"/>
      <c r="H4" s="85"/>
      <c r="I4" s="85"/>
      <c r="J4" s="86"/>
      <c r="K4" s="48" t="s">
        <v>80</v>
      </c>
    </row>
    <row r="5" spans="1:12" ht="24" customHeight="1" x14ac:dyDescent="0.25">
      <c r="A5" s="49"/>
      <c r="B5" s="49"/>
      <c r="C5" s="49"/>
      <c r="D5" s="8" t="s">
        <v>0</v>
      </c>
      <c r="E5" s="8" t="s">
        <v>10</v>
      </c>
      <c r="F5" s="8" t="s">
        <v>22</v>
      </c>
      <c r="G5" s="8" t="s">
        <v>23</v>
      </c>
      <c r="H5" s="8" t="s">
        <v>24</v>
      </c>
      <c r="I5" s="8" t="s">
        <v>32</v>
      </c>
      <c r="J5" s="8" t="s">
        <v>33</v>
      </c>
      <c r="K5" s="49"/>
    </row>
    <row r="6" spans="1:12" ht="20.25" customHeight="1" x14ac:dyDescent="0.25">
      <c r="A6" s="119" t="s">
        <v>42</v>
      </c>
      <c r="B6" s="120"/>
      <c r="C6" s="120"/>
      <c r="D6" s="120"/>
      <c r="E6" s="120"/>
      <c r="F6" s="120"/>
      <c r="G6" s="120"/>
      <c r="H6" s="120"/>
      <c r="I6" s="120"/>
      <c r="J6" s="120"/>
      <c r="K6" s="121"/>
    </row>
    <row r="7" spans="1:12" ht="28.5" customHeight="1" x14ac:dyDescent="0.25">
      <c r="A7" s="81" t="s">
        <v>82</v>
      </c>
      <c r="B7" s="82"/>
      <c r="C7" s="82"/>
      <c r="D7" s="82"/>
      <c r="E7" s="82"/>
      <c r="F7" s="82"/>
      <c r="G7" s="82"/>
      <c r="H7" s="82"/>
      <c r="I7" s="82"/>
      <c r="J7" s="82"/>
      <c r="K7" s="83"/>
    </row>
    <row r="8" spans="1:12" ht="18.75" customHeight="1" x14ac:dyDescent="0.25">
      <c r="A8" s="77" t="s">
        <v>49</v>
      </c>
      <c r="B8" s="47" t="s">
        <v>50</v>
      </c>
      <c r="C8" s="117" t="s">
        <v>8</v>
      </c>
      <c r="D8" s="87">
        <f>E8+F8+G8+H8+I8+J8</f>
        <v>0</v>
      </c>
      <c r="E8" s="87">
        <f>E10+E11+E12+E13</f>
        <v>0</v>
      </c>
      <c r="F8" s="87">
        <f>F10+F11+F12+F13</f>
        <v>0</v>
      </c>
      <c r="G8" s="87">
        <f t="shared" ref="G8" si="0">G10+G11+G12+G13</f>
        <v>0</v>
      </c>
      <c r="H8" s="87">
        <f t="shared" ref="H8:J8" si="1">H10+H11+H12+H13</f>
        <v>0</v>
      </c>
      <c r="I8" s="87">
        <f t="shared" si="1"/>
        <v>0</v>
      </c>
      <c r="J8" s="87">
        <f t="shared" si="1"/>
        <v>0</v>
      </c>
      <c r="K8" s="56" t="s">
        <v>11</v>
      </c>
    </row>
    <row r="9" spans="1:12" ht="18" customHeight="1" x14ac:dyDescent="0.25">
      <c r="A9" s="78"/>
      <c r="B9" s="48"/>
      <c r="C9" s="118"/>
      <c r="D9" s="88"/>
      <c r="E9" s="88"/>
      <c r="F9" s="88"/>
      <c r="G9" s="88"/>
      <c r="H9" s="88"/>
      <c r="I9" s="88"/>
      <c r="J9" s="88"/>
      <c r="K9" s="122"/>
    </row>
    <row r="10" spans="1:12" ht="30" x14ac:dyDescent="0.25">
      <c r="A10" s="78"/>
      <c r="B10" s="48"/>
      <c r="C10" s="8" t="s">
        <v>4</v>
      </c>
      <c r="D10" s="9">
        <f>E10+F10+G10+H10+I10+J10</f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22"/>
    </row>
    <row r="11" spans="1:12" ht="31.5" customHeight="1" x14ac:dyDescent="0.25">
      <c r="A11" s="78"/>
      <c r="B11" s="48"/>
      <c r="C11" s="8" t="s">
        <v>5</v>
      </c>
      <c r="D11" s="9">
        <f>E11+F11+G11+H11+I11+J11</f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22"/>
    </row>
    <row r="12" spans="1:12" ht="27.75" customHeight="1" x14ac:dyDescent="0.25">
      <c r="A12" s="78"/>
      <c r="B12" s="48"/>
      <c r="C12" s="8" t="s">
        <v>6</v>
      </c>
      <c r="D12" s="9">
        <f t="shared" ref="D12:D13" si="2">E12+F12+G12+H12+I12+J12</f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22"/>
    </row>
    <row r="13" spans="1:12" ht="37.5" customHeight="1" x14ac:dyDescent="0.25">
      <c r="A13" s="79"/>
      <c r="B13" s="49"/>
      <c r="C13" s="8" t="s">
        <v>7</v>
      </c>
      <c r="D13" s="9">
        <f t="shared" si="2"/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23"/>
    </row>
    <row r="14" spans="1:12" ht="32.25" customHeight="1" x14ac:dyDescent="0.25">
      <c r="A14" s="77" t="s">
        <v>43</v>
      </c>
      <c r="B14" s="47" t="s">
        <v>51</v>
      </c>
      <c r="C14" s="36" t="s">
        <v>8</v>
      </c>
      <c r="D14" s="9">
        <f>E14+F14+G14+H14+I14+J14</f>
        <v>6000</v>
      </c>
      <c r="E14" s="9">
        <f>E15+E16+E17+E18</f>
        <v>0</v>
      </c>
      <c r="F14" s="11">
        <f t="shared" ref="F14:J14" si="3">F15+F16+F17+F18</f>
        <v>0</v>
      </c>
      <c r="G14" s="9">
        <f t="shared" si="3"/>
        <v>0</v>
      </c>
      <c r="H14" s="9">
        <f t="shared" si="3"/>
        <v>2000</v>
      </c>
      <c r="I14" s="9">
        <f>I15+I16+I17+I18</f>
        <v>2000</v>
      </c>
      <c r="J14" s="9">
        <f t="shared" si="3"/>
        <v>2000</v>
      </c>
      <c r="K14" s="80" t="s">
        <v>88</v>
      </c>
    </row>
    <row r="15" spans="1:12" ht="34.5" customHeight="1" x14ac:dyDescent="0.25">
      <c r="A15" s="78"/>
      <c r="B15" s="48"/>
      <c r="C15" s="8" t="s">
        <v>4</v>
      </c>
      <c r="D15" s="9">
        <f>E15+F15+G15+H15+I15+J15</f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80"/>
    </row>
    <row r="16" spans="1:12" ht="31.5" customHeight="1" x14ac:dyDescent="0.25">
      <c r="A16" s="78"/>
      <c r="B16" s="48"/>
      <c r="C16" s="8" t="s">
        <v>5</v>
      </c>
      <c r="D16" s="9">
        <f t="shared" ref="D16:D18" si="4">E16+F16+G16+H16+I16+J16</f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80"/>
    </row>
    <row r="17" spans="1:11" ht="30.75" customHeight="1" x14ac:dyDescent="0.25">
      <c r="A17" s="78"/>
      <c r="B17" s="48"/>
      <c r="C17" s="8" t="s">
        <v>6</v>
      </c>
      <c r="D17" s="9">
        <f t="shared" si="4"/>
        <v>6000</v>
      </c>
      <c r="E17" s="10">
        <v>0</v>
      </c>
      <c r="F17" s="10">
        <v>0</v>
      </c>
      <c r="G17" s="10">
        <v>0</v>
      </c>
      <c r="H17" s="10">
        <v>2000</v>
      </c>
      <c r="I17" s="10">
        <v>2000</v>
      </c>
      <c r="J17" s="10">
        <v>2000</v>
      </c>
      <c r="K17" s="80"/>
    </row>
    <row r="18" spans="1:11" ht="30.75" customHeight="1" x14ac:dyDescent="0.25">
      <c r="A18" s="79"/>
      <c r="B18" s="49"/>
      <c r="C18" s="13" t="s">
        <v>7</v>
      </c>
      <c r="D18" s="9">
        <f t="shared" si="4"/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80"/>
    </row>
    <row r="19" spans="1:11" s="6" customFormat="1" ht="30.75" customHeight="1" x14ac:dyDescent="0.25">
      <c r="A19" s="68" t="s">
        <v>52</v>
      </c>
      <c r="B19" s="69"/>
      <c r="C19" s="36" t="s">
        <v>8</v>
      </c>
      <c r="D19" s="9">
        <f>E19+F19+G19+H19+I19+J19</f>
        <v>6000</v>
      </c>
      <c r="E19" s="14">
        <f>E20+E21+E22+E23</f>
        <v>0</v>
      </c>
      <c r="F19" s="14">
        <f t="shared" ref="F19:J19" si="5">F20+F21+F22+F23</f>
        <v>0</v>
      </c>
      <c r="G19" s="14">
        <f t="shared" si="5"/>
        <v>0</v>
      </c>
      <c r="H19" s="14">
        <f t="shared" si="5"/>
        <v>2000</v>
      </c>
      <c r="I19" s="14">
        <f t="shared" si="5"/>
        <v>2000</v>
      </c>
      <c r="J19" s="14">
        <f t="shared" si="5"/>
        <v>2000</v>
      </c>
      <c r="K19" s="56"/>
    </row>
    <row r="20" spans="1:11" s="6" customFormat="1" ht="30.75" customHeight="1" x14ac:dyDescent="0.25">
      <c r="A20" s="70"/>
      <c r="B20" s="71"/>
      <c r="C20" s="8" t="s">
        <v>4</v>
      </c>
      <c r="D20" s="9">
        <f>E20+F20+G20+H20+I20+J20</f>
        <v>0</v>
      </c>
      <c r="E20" s="15">
        <f>E10+E15</f>
        <v>0</v>
      </c>
      <c r="F20" s="15">
        <f t="shared" ref="F20:J20" si="6">F10+F15</f>
        <v>0</v>
      </c>
      <c r="G20" s="15">
        <f t="shared" si="6"/>
        <v>0</v>
      </c>
      <c r="H20" s="15">
        <f t="shared" si="6"/>
        <v>0</v>
      </c>
      <c r="I20" s="15">
        <f t="shared" si="6"/>
        <v>0</v>
      </c>
      <c r="J20" s="15">
        <f t="shared" si="6"/>
        <v>0</v>
      </c>
      <c r="K20" s="57"/>
    </row>
    <row r="21" spans="1:11" s="6" customFormat="1" ht="30.75" customHeight="1" x14ac:dyDescent="0.25">
      <c r="A21" s="70"/>
      <c r="B21" s="71"/>
      <c r="C21" s="8" t="s">
        <v>5</v>
      </c>
      <c r="D21" s="9">
        <f>E21+F21+G21+H21+I21+J21</f>
        <v>0</v>
      </c>
      <c r="E21" s="15">
        <f>E11+E16</f>
        <v>0</v>
      </c>
      <c r="F21" s="15">
        <f t="shared" ref="E21:J23" si="7">F11+F16</f>
        <v>0</v>
      </c>
      <c r="G21" s="15">
        <f t="shared" si="7"/>
        <v>0</v>
      </c>
      <c r="H21" s="15">
        <f t="shared" si="7"/>
        <v>0</v>
      </c>
      <c r="I21" s="15">
        <f t="shared" si="7"/>
        <v>0</v>
      </c>
      <c r="J21" s="15">
        <f t="shared" si="7"/>
        <v>0</v>
      </c>
      <c r="K21" s="57"/>
    </row>
    <row r="22" spans="1:11" s="6" customFormat="1" ht="30.75" customHeight="1" x14ac:dyDescent="0.25">
      <c r="A22" s="70"/>
      <c r="B22" s="71"/>
      <c r="C22" s="8" t="s">
        <v>6</v>
      </c>
      <c r="D22" s="9">
        <f>E22+F22+G22+H22+I22+J22</f>
        <v>6000</v>
      </c>
      <c r="E22" s="15">
        <f t="shared" si="7"/>
        <v>0</v>
      </c>
      <c r="F22" s="15">
        <f t="shared" si="7"/>
        <v>0</v>
      </c>
      <c r="G22" s="15">
        <f t="shared" si="7"/>
        <v>0</v>
      </c>
      <c r="H22" s="15">
        <f t="shared" si="7"/>
        <v>2000</v>
      </c>
      <c r="I22" s="15">
        <f t="shared" si="7"/>
        <v>2000</v>
      </c>
      <c r="J22" s="15">
        <f t="shared" si="7"/>
        <v>2000</v>
      </c>
      <c r="K22" s="57"/>
    </row>
    <row r="23" spans="1:11" s="6" customFormat="1" ht="30.75" customHeight="1" x14ac:dyDescent="0.25">
      <c r="A23" s="72"/>
      <c r="B23" s="73"/>
      <c r="C23" s="13" t="s">
        <v>7</v>
      </c>
      <c r="D23" s="9">
        <f>E23+F23+G23+H23+I23+J23</f>
        <v>0</v>
      </c>
      <c r="E23" s="15">
        <f t="shared" si="7"/>
        <v>0</v>
      </c>
      <c r="F23" s="15">
        <f t="shared" si="7"/>
        <v>0</v>
      </c>
      <c r="G23" s="15">
        <f t="shared" si="7"/>
        <v>0</v>
      </c>
      <c r="H23" s="15">
        <f t="shared" si="7"/>
        <v>0</v>
      </c>
      <c r="I23" s="15">
        <f t="shared" si="7"/>
        <v>0</v>
      </c>
      <c r="J23" s="15">
        <f t="shared" si="7"/>
        <v>0</v>
      </c>
      <c r="K23" s="58"/>
    </row>
    <row r="24" spans="1:11" ht="23.25" customHeight="1" x14ac:dyDescent="0.25">
      <c r="A24" s="124" t="s">
        <v>83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6"/>
    </row>
    <row r="25" spans="1:11" ht="30.75" customHeight="1" x14ac:dyDescent="0.25">
      <c r="A25" s="77" t="s">
        <v>54</v>
      </c>
      <c r="B25" s="47" t="s">
        <v>51</v>
      </c>
      <c r="C25" s="36" t="s">
        <v>8</v>
      </c>
      <c r="D25" s="11">
        <f>SUM(E25:J25)</f>
        <v>0</v>
      </c>
      <c r="E25" s="11">
        <f>SUM(E26:E29)</f>
        <v>0</v>
      </c>
      <c r="F25" s="11">
        <f t="shared" ref="F25:J25" si="8">SUM(F26:F29)</f>
        <v>0</v>
      </c>
      <c r="G25" s="11">
        <f t="shared" si="8"/>
        <v>0</v>
      </c>
      <c r="H25" s="11">
        <f t="shared" si="8"/>
        <v>0</v>
      </c>
      <c r="I25" s="11">
        <f t="shared" si="8"/>
        <v>0</v>
      </c>
      <c r="J25" s="11">
        <f t="shared" si="8"/>
        <v>0</v>
      </c>
      <c r="K25" s="56" t="s">
        <v>53</v>
      </c>
    </row>
    <row r="26" spans="1:11" ht="30.75" customHeight="1" x14ac:dyDescent="0.25">
      <c r="A26" s="78"/>
      <c r="B26" s="48"/>
      <c r="C26" s="8" t="s">
        <v>4</v>
      </c>
      <c r="D26" s="11">
        <f t="shared" ref="D26:D29" si="9">SUM(E26:J26)</f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57"/>
    </row>
    <row r="27" spans="1:11" ht="30.75" customHeight="1" x14ac:dyDescent="0.25">
      <c r="A27" s="78"/>
      <c r="B27" s="48"/>
      <c r="C27" s="8" t="s">
        <v>5</v>
      </c>
      <c r="D27" s="11">
        <f t="shared" si="9"/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57"/>
    </row>
    <row r="28" spans="1:11" ht="30.75" customHeight="1" x14ac:dyDescent="0.25">
      <c r="A28" s="78"/>
      <c r="B28" s="48"/>
      <c r="C28" s="8" t="s">
        <v>6</v>
      </c>
      <c r="D28" s="11">
        <f t="shared" si="9"/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57"/>
    </row>
    <row r="29" spans="1:11" ht="30.75" customHeight="1" x14ac:dyDescent="0.25">
      <c r="A29" s="79"/>
      <c r="B29" s="49"/>
      <c r="C29" s="13" t="s">
        <v>7</v>
      </c>
      <c r="D29" s="11">
        <f t="shared" si="9"/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58"/>
    </row>
    <row r="30" spans="1:11" ht="30.75" customHeight="1" x14ac:dyDescent="0.25">
      <c r="A30" s="77" t="s">
        <v>55</v>
      </c>
      <c r="B30" s="47" t="s">
        <v>51</v>
      </c>
      <c r="C30" s="36" t="s">
        <v>8</v>
      </c>
      <c r="D30" s="11">
        <f>SUM(E30:J30)</f>
        <v>0</v>
      </c>
      <c r="E30" s="11">
        <f>SUM(E31:E34)</f>
        <v>0</v>
      </c>
      <c r="F30" s="11">
        <f t="shared" ref="F30:J30" si="10">SUM(F31:F34)</f>
        <v>0</v>
      </c>
      <c r="G30" s="11">
        <f t="shared" si="10"/>
        <v>0</v>
      </c>
      <c r="H30" s="11">
        <f t="shared" si="10"/>
        <v>0</v>
      </c>
      <c r="I30" s="11">
        <f t="shared" si="10"/>
        <v>0</v>
      </c>
      <c r="J30" s="11">
        <f t="shared" si="10"/>
        <v>0</v>
      </c>
      <c r="K30" s="56" t="s">
        <v>34</v>
      </c>
    </row>
    <row r="31" spans="1:11" ht="30.75" customHeight="1" x14ac:dyDescent="0.25">
      <c r="A31" s="78"/>
      <c r="B31" s="48"/>
      <c r="C31" s="8" t="s">
        <v>4</v>
      </c>
      <c r="D31" s="11">
        <f t="shared" ref="D31:D34" si="11">SUM(E31:J31)</f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57"/>
    </row>
    <row r="32" spans="1:11" ht="30.75" customHeight="1" x14ac:dyDescent="0.25">
      <c r="A32" s="78"/>
      <c r="B32" s="48"/>
      <c r="C32" s="8" t="s">
        <v>5</v>
      </c>
      <c r="D32" s="11">
        <f t="shared" si="11"/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57"/>
    </row>
    <row r="33" spans="1:11" ht="30.75" customHeight="1" x14ac:dyDescent="0.25">
      <c r="A33" s="78"/>
      <c r="B33" s="48"/>
      <c r="C33" s="8" t="s">
        <v>6</v>
      </c>
      <c r="D33" s="11">
        <f t="shared" si="11"/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57"/>
    </row>
    <row r="34" spans="1:11" ht="30.75" customHeight="1" x14ac:dyDescent="0.25">
      <c r="A34" s="79"/>
      <c r="B34" s="49"/>
      <c r="C34" s="13" t="s">
        <v>7</v>
      </c>
      <c r="D34" s="11">
        <f t="shared" si="11"/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58"/>
    </row>
    <row r="35" spans="1:11" ht="30.75" customHeight="1" x14ac:dyDescent="0.25">
      <c r="A35" s="77" t="s">
        <v>56</v>
      </c>
      <c r="B35" s="47" t="s">
        <v>51</v>
      </c>
      <c r="C35" s="36" t="s">
        <v>8</v>
      </c>
      <c r="D35" s="11">
        <f>SUM(E35:J35)</f>
        <v>0</v>
      </c>
      <c r="E35" s="11">
        <f>SUM(E36:E39)</f>
        <v>0</v>
      </c>
      <c r="F35" s="11">
        <f t="shared" ref="F35:J35" si="12">SUM(F36:F39)</f>
        <v>0</v>
      </c>
      <c r="G35" s="11">
        <f t="shared" si="12"/>
        <v>0</v>
      </c>
      <c r="H35" s="11">
        <f t="shared" si="12"/>
        <v>0</v>
      </c>
      <c r="I35" s="11">
        <f t="shared" si="12"/>
        <v>0</v>
      </c>
      <c r="J35" s="11">
        <f t="shared" si="12"/>
        <v>0</v>
      </c>
      <c r="K35" s="56" t="s">
        <v>12</v>
      </c>
    </row>
    <row r="36" spans="1:11" ht="30.75" customHeight="1" x14ac:dyDescent="0.25">
      <c r="A36" s="78"/>
      <c r="B36" s="48"/>
      <c r="C36" s="8" t="s">
        <v>4</v>
      </c>
      <c r="D36" s="11">
        <f t="shared" ref="D36:D39" si="13">SUM(E36:J36)</f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57"/>
    </row>
    <row r="37" spans="1:11" ht="30.75" customHeight="1" x14ac:dyDescent="0.25">
      <c r="A37" s="78"/>
      <c r="B37" s="48"/>
      <c r="C37" s="8" t="s">
        <v>5</v>
      </c>
      <c r="D37" s="11">
        <f t="shared" si="13"/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57"/>
    </row>
    <row r="38" spans="1:11" ht="30.75" customHeight="1" x14ac:dyDescent="0.25">
      <c r="A38" s="78"/>
      <c r="B38" s="48"/>
      <c r="C38" s="8" t="s">
        <v>6</v>
      </c>
      <c r="D38" s="11">
        <f t="shared" si="13"/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57"/>
    </row>
    <row r="39" spans="1:11" ht="30.75" customHeight="1" x14ac:dyDescent="0.25">
      <c r="A39" s="79"/>
      <c r="B39" s="49"/>
      <c r="C39" s="13" t="s">
        <v>7</v>
      </c>
      <c r="D39" s="11">
        <f t="shared" si="13"/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58"/>
    </row>
    <row r="40" spans="1:11" s="6" customFormat="1" ht="30.75" customHeight="1" x14ac:dyDescent="0.25">
      <c r="A40" s="68" t="s">
        <v>57</v>
      </c>
      <c r="B40" s="69"/>
      <c r="C40" s="36" t="s">
        <v>8</v>
      </c>
      <c r="D40" s="16">
        <f>E40+F40+G40+H40+I40+J40</f>
        <v>0</v>
      </c>
      <c r="E40" s="17">
        <f>E41+E42+E43+E44</f>
        <v>0</v>
      </c>
      <c r="F40" s="17">
        <f t="shared" ref="F40:J40" si="14">F41+F42+F43+F44</f>
        <v>0</v>
      </c>
      <c r="G40" s="17">
        <f t="shared" si="14"/>
        <v>0</v>
      </c>
      <c r="H40" s="17">
        <f t="shared" si="14"/>
        <v>0</v>
      </c>
      <c r="I40" s="17">
        <f t="shared" si="14"/>
        <v>0</v>
      </c>
      <c r="J40" s="17">
        <f t="shared" si="14"/>
        <v>0</v>
      </c>
      <c r="K40" s="56"/>
    </row>
    <row r="41" spans="1:11" s="6" customFormat="1" ht="30.75" customHeight="1" x14ac:dyDescent="0.25">
      <c r="A41" s="70"/>
      <c r="B41" s="71"/>
      <c r="C41" s="8" t="s">
        <v>4</v>
      </c>
      <c r="D41" s="16">
        <f>E41+F41+G41+H41+I41+J41</f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57"/>
    </row>
    <row r="42" spans="1:11" s="6" customFormat="1" ht="30.75" customHeight="1" x14ac:dyDescent="0.25">
      <c r="A42" s="70"/>
      <c r="B42" s="71"/>
      <c r="C42" s="8" t="s">
        <v>5</v>
      </c>
      <c r="D42" s="16">
        <f t="shared" ref="D42:D44" si="15">E42+F42+G42+H42+I42+J42</f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57"/>
    </row>
    <row r="43" spans="1:11" s="6" customFormat="1" ht="30.75" customHeight="1" x14ac:dyDescent="0.25">
      <c r="A43" s="70"/>
      <c r="B43" s="71"/>
      <c r="C43" s="8" t="s">
        <v>6</v>
      </c>
      <c r="D43" s="16">
        <f>E43+F43+G43+H43+I43+J43</f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57"/>
    </row>
    <row r="44" spans="1:11" s="6" customFormat="1" ht="30.75" customHeight="1" x14ac:dyDescent="0.25">
      <c r="A44" s="72"/>
      <c r="B44" s="73"/>
      <c r="C44" s="13" t="s">
        <v>7</v>
      </c>
      <c r="D44" s="16">
        <f t="shared" si="15"/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58"/>
    </row>
    <row r="45" spans="1:11" ht="30.75" customHeight="1" x14ac:dyDescent="0.25">
      <c r="A45" s="68" t="s">
        <v>58</v>
      </c>
      <c r="B45" s="69"/>
      <c r="C45" s="36" t="s">
        <v>8</v>
      </c>
      <c r="D45" s="11">
        <f>E45+F45+G45+H45+I45+J45</f>
        <v>6000</v>
      </c>
      <c r="E45" s="11">
        <f>E46+E47+E48+E49</f>
        <v>0</v>
      </c>
      <c r="F45" s="11">
        <f t="shared" ref="F45:J45" si="16">F46+F47+F48+F49</f>
        <v>0</v>
      </c>
      <c r="G45" s="11">
        <f t="shared" si="16"/>
        <v>0</v>
      </c>
      <c r="H45" s="11">
        <f t="shared" si="16"/>
        <v>2000</v>
      </c>
      <c r="I45" s="11">
        <f t="shared" si="16"/>
        <v>2000</v>
      </c>
      <c r="J45" s="11">
        <f t="shared" si="16"/>
        <v>2000</v>
      </c>
      <c r="K45" s="56"/>
    </row>
    <row r="46" spans="1:11" ht="30.75" customHeight="1" x14ac:dyDescent="0.25">
      <c r="A46" s="70"/>
      <c r="B46" s="71"/>
      <c r="C46" s="8" t="s">
        <v>4</v>
      </c>
      <c r="D46" s="11">
        <f t="shared" ref="D46:D49" si="17">E46+F46+G46+H46+I46+J46</f>
        <v>0</v>
      </c>
      <c r="E46" s="20">
        <f>E20+E41</f>
        <v>0</v>
      </c>
      <c r="F46" s="20">
        <f t="shared" ref="F46:J46" si="18">F20+F41</f>
        <v>0</v>
      </c>
      <c r="G46" s="20">
        <f t="shared" si="18"/>
        <v>0</v>
      </c>
      <c r="H46" s="20">
        <f>H20+H41</f>
        <v>0</v>
      </c>
      <c r="I46" s="20">
        <f t="shared" si="18"/>
        <v>0</v>
      </c>
      <c r="J46" s="20">
        <f t="shared" si="18"/>
        <v>0</v>
      </c>
      <c r="K46" s="57"/>
    </row>
    <row r="47" spans="1:11" ht="30.75" customHeight="1" x14ac:dyDescent="0.25">
      <c r="A47" s="70"/>
      <c r="B47" s="71"/>
      <c r="C47" s="8" t="s">
        <v>5</v>
      </c>
      <c r="D47" s="11">
        <f t="shared" si="17"/>
        <v>0</v>
      </c>
      <c r="E47" s="20">
        <f>E21+E42</f>
        <v>0</v>
      </c>
      <c r="F47" s="20">
        <f t="shared" ref="E47:J49" si="19">F21+F42</f>
        <v>0</v>
      </c>
      <c r="G47" s="20">
        <f t="shared" si="19"/>
        <v>0</v>
      </c>
      <c r="H47" s="20">
        <f>H21+H42</f>
        <v>0</v>
      </c>
      <c r="I47" s="20">
        <f t="shared" si="19"/>
        <v>0</v>
      </c>
      <c r="J47" s="20">
        <f t="shared" si="19"/>
        <v>0</v>
      </c>
      <c r="K47" s="57"/>
    </row>
    <row r="48" spans="1:11" ht="30.75" customHeight="1" x14ac:dyDescent="0.25">
      <c r="A48" s="70"/>
      <c r="B48" s="71"/>
      <c r="C48" s="8" t="s">
        <v>6</v>
      </c>
      <c r="D48" s="11">
        <f t="shared" si="17"/>
        <v>6000</v>
      </c>
      <c r="E48" s="20">
        <f>E22+E43</f>
        <v>0</v>
      </c>
      <c r="F48" s="20">
        <f t="shared" si="19"/>
        <v>0</v>
      </c>
      <c r="G48" s="20">
        <f t="shared" si="19"/>
        <v>0</v>
      </c>
      <c r="H48" s="20">
        <f>H22+H43</f>
        <v>2000</v>
      </c>
      <c r="I48" s="20">
        <f t="shared" si="19"/>
        <v>2000</v>
      </c>
      <c r="J48" s="20">
        <f t="shared" si="19"/>
        <v>2000</v>
      </c>
      <c r="K48" s="57"/>
    </row>
    <row r="49" spans="1:11" ht="44.25" customHeight="1" x14ac:dyDescent="0.25">
      <c r="A49" s="72"/>
      <c r="B49" s="73"/>
      <c r="C49" s="13" t="s">
        <v>7</v>
      </c>
      <c r="D49" s="11">
        <f t="shared" si="17"/>
        <v>0</v>
      </c>
      <c r="E49" s="20">
        <f t="shared" si="19"/>
        <v>0</v>
      </c>
      <c r="F49" s="20">
        <f t="shared" si="19"/>
        <v>0</v>
      </c>
      <c r="G49" s="20">
        <f t="shared" si="19"/>
        <v>0</v>
      </c>
      <c r="H49" s="20">
        <f t="shared" si="19"/>
        <v>0</v>
      </c>
      <c r="I49" s="20">
        <f t="shared" si="19"/>
        <v>0</v>
      </c>
      <c r="J49" s="20">
        <f t="shared" si="19"/>
        <v>0</v>
      </c>
      <c r="K49" s="58"/>
    </row>
    <row r="50" spans="1:11" ht="30" customHeight="1" x14ac:dyDescent="0.25">
      <c r="A50" s="81" t="s">
        <v>35</v>
      </c>
      <c r="B50" s="82"/>
      <c r="C50" s="82"/>
      <c r="D50" s="82"/>
      <c r="E50" s="82"/>
      <c r="F50" s="82"/>
      <c r="G50" s="82"/>
      <c r="H50" s="82"/>
      <c r="I50" s="82"/>
      <c r="J50" s="82"/>
      <c r="K50" s="83"/>
    </row>
    <row r="51" spans="1:11" ht="30" customHeight="1" x14ac:dyDescent="0.25">
      <c r="A51" s="81" t="s">
        <v>13</v>
      </c>
      <c r="B51" s="82"/>
      <c r="C51" s="82"/>
      <c r="D51" s="82"/>
      <c r="E51" s="82"/>
      <c r="F51" s="82"/>
      <c r="G51" s="82"/>
      <c r="H51" s="82"/>
      <c r="I51" s="82"/>
      <c r="J51" s="82"/>
      <c r="K51" s="83"/>
    </row>
    <row r="52" spans="1:11" ht="31.5" customHeight="1" x14ac:dyDescent="0.25">
      <c r="A52" s="89" t="s">
        <v>14</v>
      </c>
      <c r="B52" s="47" t="s">
        <v>51</v>
      </c>
      <c r="C52" s="36" t="s">
        <v>8</v>
      </c>
      <c r="D52" s="11">
        <f>SUM(E52:J52)</f>
        <v>0</v>
      </c>
      <c r="E52" s="11">
        <f>SUM(E53:E56)</f>
        <v>0</v>
      </c>
      <c r="F52" s="11">
        <f>SUM(F53:F56)</f>
        <v>0</v>
      </c>
      <c r="G52" s="11">
        <f>SUM(G53:G56)</f>
        <v>0</v>
      </c>
      <c r="H52" s="11">
        <f t="shared" ref="H52:J52" si="20">SUM(H53:H56)</f>
        <v>0</v>
      </c>
      <c r="I52" s="11">
        <f t="shared" si="20"/>
        <v>0</v>
      </c>
      <c r="J52" s="11">
        <f t="shared" si="20"/>
        <v>0</v>
      </c>
      <c r="K52" s="56" t="s">
        <v>84</v>
      </c>
    </row>
    <row r="53" spans="1:11" ht="38.25" customHeight="1" x14ac:dyDescent="0.25">
      <c r="A53" s="90"/>
      <c r="B53" s="48"/>
      <c r="C53" s="8" t="s">
        <v>4</v>
      </c>
      <c r="D53" s="11">
        <f t="shared" ref="D53:D56" si="21">SUM(E53:J53)</f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57"/>
    </row>
    <row r="54" spans="1:11" ht="35.25" customHeight="1" x14ac:dyDescent="0.25">
      <c r="A54" s="90"/>
      <c r="B54" s="48"/>
      <c r="C54" s="8" t="s">
        <v>5</v>
      </c>
      <c r="D54" s="11">
        <f t="shared" si="21"/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57"/>
    </row>
    <row r="55" spans="1:11" x14ac:dyDescent="0.25">
      <c r="A55" s="90"/>
      <c r="B55" s="48"/>
      <c r="C55" s="8" t="s">
        <v>6</v>
      </c>
      <c r="D55" s="11">
        <f t="shared" si="21"/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57"/>
    </row>
    <row r="56" spans="1:11" ht="30" customHeight="1" x14ac:dyDescent="0.25">
      <c r="A56" s="91"/>
      <c r="B56" s="49"/>
      <c r="C56" s="8" t="s">
        <v>7</v>
      </c>
      <c r="D56" s="11">
        <f t="shared" si="21"/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58"/>
    </row>
    <row r="57" spans="1:11" ht="32.25" customHeight="1" x14ac:dyDescent="0.25">
      <c r="A57" s="89" t="s">
        <v>44</v>
      </c>
      <c r="B57" s="47" t="s">
        <v>51</v>
      </c>
      <c r="C57" s="36" t="s">
        <v>8</v>
      </c>
      <c r="D57" s="11">
        <f>SUM(E57:J57)</f>
        <v>0</v>
      </c>
      <c r="E57" s="11">
        <f>SUM(E58:E61)</f>
        <v>0</v>
      </c>
      <c r="F57" s="11">
        <f>SUM(F58:F61)</f>
        <v>0</v>
      </c>
      <c r="G57" s="11">
        <f t="shared" ref="G57:J57" si="22">SUM(G58:G61)</f>
        <v>0</v>
      </c>
      <c r="H57" s="11">
        <f t="shared" si="22"/>
        <v>0</v>
      </c>
      <c r="I57" s="11">
        <f t="shared" si="22"/>
        <v>0</v>
      </c>
      <c r="J57" s="11">
        <f t="shared" si="22"/>
        <v>0</v>
      </c>
      <c r="K57" s="80" t="s">
        <v>59</v>
      </c>
    </row>
    <row r="58" spans="1:11" ht="33.75" customHeight="1" x14ac:dyDescent="0.25">
      <c r="A58" s="90"/>
      <c r="B58" s="48"/>
      <c r="C58" s="8" t="s">
        <v>4</v>
      </c>
      <c r="D58" s="11">
        <f>SUM(E58:J58)</f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80"/>
    </row>
    <row r="59" spans="1:11" ht="36" customHeight="1" x14ac:dyDescent="0.25">
      <c r="A59" s="90"/>
      <c r="B59" s="48"/>
      <c r="C59" s="8" t="s">
        <v>5</v>
      </c>
      <c r="D59" s="11">
        <f t="shared" ref="D59:D61" si="23">SUM(E59:J59)</f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80"/>
    </row>
    <row r="60" spans="1:11" ht="30" customHeight="1" x14ac:dyDescent="0.25">
      <c r="A60" s="90"/>
      <c r="B60" s="48"/>
      <c r="C60" s="8" t="s">
        <v>6</v>
      </c>
      <c r="D60" s="11">
        <f t="shared" si="23"/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80"/>
    </row>
    <row r="61" spans="1:11" ht="36" customHeight="1" x14ac:dyDescent="0.25">
      <c r="A61" s="91"/>
      <c r="B61" s="49"/>
      <c r="C61" s="8" t="s">
        <v>7</v>
      </c>
      <c r="D61" s="11">
        <f t="shared" si="23"/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80"/>
    </row>
    <row r="62" spans="1:11" ht="30" customHeight="1" x14ac:dyDescent="0.25">
      <c r="A62" s="89" t="s">
        <v>45</v>
      </c>
      <c r="B62" s="47" t="s">
        <v>51</v>
      </c>
      <c r="C62" s="36" t="s">
        <v>8</v>
      </c>
      <c r="D62" s="11">
        <f>SUM(E62:J62)</f>
        <v>0</v>
      </c>
      <c r="E62" s="11">
        <f>SUM(E63:E66)</f>
        <v>0</v>
      </c>
      <c r="F62" s="11">
        <f t="shared" ref="F62:J62" si="24">SUM(F63:F66)</f>
        <v>0</v>
      </c>
      <c r="G62" s="11">
        <f t="shared" si="24"/>
        <v>0</v>
      </c>
      <c r="H62" s="11">
        <f t="shared" si="24"/>
        <v>0</v>
      </c>
      <c r="I62" s="11">
        <f t="shared" si="24"/>
        <v>0</v>
      </c>
      <c r="J62" s="11">
        <f t="shared" si="24"/>
        <v>0</v>
      </c>
      <c r="K62" s="80" t="s">
        <v>79</v>
      </c>
    </row>
    <row r="63" spans="1:11" ht="35.25" customHeight="1" x14ac:dyDescent="0.25">
      <c r="A63" s="90"/>
      <c r="B63" s="48"/>
      <c r="C63" s="8" t="s">
        <v>4</v>
      </c>
      <c r="D63" s="11">
        <f t="shared" ref="D63:D66" si="25">SUM(E63:J63)</f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80"/>
    </row>
    <row r="64" spans="1:11" ht="35.25" customHeight="1" x14ac:dyDescent="0.25">
      <c r="A64" s="90"/>
      <c r="B64" s="48"/>
      <c r="C64" s="8" t="s">
        <v>5</v>
      </c>
      <c r="D64" s="11">
        <f t="shared" si="25"/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80"/>
    </row>
    <row r="65" spans="1:11" ht="30" customHeight="1" x14ac:dyDescent="0.25">
      <c r="A65" s="90"/>
      <c r="B65" s="48"/>
      <c r="C65" s="8" t="s">
        <v>6</v>
      </c>
      <c r="D65" s="11">
        <f t="shared" si="25"/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80"/>
    </row>
    <row r="66" spans="1:11" ht="35.25" customHeight="1" x14ac:dyDescent="0.25">
      <c r="A66" s="91"/>
      <c r="B66" s="49"/>
      <c r="C66" s="8" t="s">
        <v>7</v>
      </c>
      <c r="D66" s="11">
        <f t="shared" si="25"/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80"/>
    </row>
    <row r="67" spans="1:11" s="5" customFormat="1" ht="30" customHeight="1" x14ac:dyDescent="0.25">
      <c r="A67" s="89" t="s">
        <v>46</v>
      </c>
      <c r="B67" s="47" t="s">
        <v>51</v>
      </c>
      <c r="C67" s="36" t="s">
        <v>8</v>
      </c>
      <c r="D67" s="11">
        <f>SUM(E67:J67)</f>
        <v>175</v>
      </c>
      <c r="E67" s="11">
        <f>SUM(E68:E71)</f>
        <v>0</v>
      </c>
      <c r="F67" s="11">
        <f t="shared" ref="F67:I67" si="26">SUM(F68:F71)</f>
        <v>35</v>
      </c>
      <c r="G67" s="11">
        <f t="shared" si="26"/>
        <v>35</v>
      </c>
      <c r="H67" s="11">
        <f t="shared" si="26"/>
        <v>35</v>
      </c>
      <c r="I67" s="11">
        <f t="shared" si="26"/>
        <v>35</v>
      </c>
      <c r="J67" s="11">
        <f>SUM(J68:J71)</f>
        <v>35</v>
      </c>
      <c r="K67" s="80" t="s">
        <v>47</v>
      </c>
    </row>
    <row r="68" spans="1:11" s="5" customFormat="1" ht="33.75" customHeight="1" x14ac:dyDescent="0.25">
      <c r="A68" s="90"/>
      <c r="B68" s="48"/>
      <c r="C68" s="8" t="s">
        <v>4</v>
      </c>
      <c r="D68" s="11">
        <f t="shared" ref="D68:D71" si="27">SUM(E68:J68)</f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80"/>
    </row>
    <row r="69" spans="1:11" s="5" customFormat="1" ht="39" customHeight="1" x14ac:dyDescent="0.25">
      <c r="A69" s="90"/>
      <c r="B69" s="48"/>
      <c r="C69" s="8" t="s">
        <v>5</v>
      </c>
      <c r="D69" s="11">
        <f t="shared" si="27"/>
        <v>175</v>
      </c>
      <c r="E69" s="12">
        <v>0</v>
      </c>
      <c r="F69" s="12">
        <v>35</v>
      </c>
      <c r="G69" s="12">
        <v>35</v>
      </c>
      <c r="H69" s="12">
        <v>35</v>
      </c>
      <c r="I69" s="12">
        <v>35</v>
      </c>
      <c r="J69" s="12">
        <v>35</v>
      </c>
      <c r="K69" s="80"/>
    </row>
    <row r="70" spans="1:11" s="5" customFormat="1" ht="30" customHeight="1" x14ac:dyDescent="0.25">
      <c r="A70" s="90"/>
      <c r="B70" s="48"/>
      <c r="C70" s="8" t="s">
        <v>6</v>
      </c>
      <c r="D70" s="11">
        <f t="shared" si="27"/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80"/>
    </row>
    <row r="71" spans="1:11" s="5" customFormat="1" ht="33.75" customHeight="1" x14ac:dyDescent="0.25">
      <c r="A71" s="91"/>
      <c r="B71" s="49"/>
      <c r="C71" s="8" t="s">
        <v>7</v>
      </c>
      <c r="D71" s="11">
        <f t="shared" si="27"/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80"/>
    </row>
    <row r="72" spans="1:11" s="6" customFormat="1" ht="30" customHeight="1" x14ac:dyDescent="0.25">
      <c r="A72" s="50" t="s">
        <v>63</v>
      </c>
      <c r="B72" s="51"/>
      <c r="C72" s="36" t="s">
        <v>8</v>
      </c>
      <c r="D72" s="21">
        <f>E72+F72+G72+H72+I72+J72</f>
        <v>175</v>
      </c>
      <c r="E72" s="22">
        <f>E73+E74+E75+E76</f>
        <v>0</v>
      </c>
      <c r="F72" s="22">
        <f t="shared" ref="F72:J72" si="28">F73+F74+F75+F76</f>
        <v>35</v>
      </c>
      <c r="G72" s="22">
        <f t="shared" si="28"/>
        <v>35</v>
      </c>
      <c r="H72" s="22">
        <f t="shared" si="28"/>
        <v>35</v>
      </c>
      <c r="I72" s="22">
        <f t="shared" si="28"/>
        <v>35</v>
      </c>
      <c r="J72" s="22">
        <f t="shared" si="28"/>
        <v>35</v>
      </c>
      <c r="K72" s="74"/>
    </row>
    <row r="73" spans="1:11" s="6" customFormat="1" ht="33.75" customHeight="1" x14ac:dyDescent="0.25">
      <c r="A73" s="52"/>
      <c r="B73" s="53"/>
      <c r="C73" s="8" t="s">
        <v>4</v>
      </c>
      <c r="D73" s="21">
        <f t="shared" ref="D73:D76" si="29">E73+F73+G73+H73+I73+J73</f>
        <v>0</v>
      </c>
      <c r="E73" s="19">
        <f>E53+E58+E63+E68</f>
        <v>0</v>
      </c>
      <c r="F73" s="19">
        <f t="shared" ref="F73:J73" si="30">F53+F58+F63+F68</f>
        <v>0</v>
      </c>
      <c r="G73" s="19">
        <f t="shared" si="30"/>
        <v>0</v>
      </c>
      <c r="H73" s="19">
        <f t="shared" si="30"/>
        <v>0</v>
      </c>
      <c r="I73" s="19">
        <f t="shared" si="30"/>
        <v>0</v>
      </c>
      <c r="J73" s="19">
        <f t="shared" si="30"/>
        <v>0</v>
      </c>
      <c r="K73" s="75"/>
    </row>
    <row r="74" spans="1:11" s="6" customFormat="1" ht="35.25" customHeight="1" x14ac:dyDescent="0.25">
      <c r="A74" s="52"/>
      <c r="B74" s="53"/>
      <c r="C74" s="8" t="s">
        <v>5</v>
      </c>
      <c r="D74" s="21">
        <f t="shared" si="29"/>
        <v>175</v>
      </c>
      <c r="E74" s="19">
        <f t="shared" ref="E74:J76" si="31">E54+E59+E64+E69</f>
        <v>0</v>
      </c>
      <c r="F74" s="19">
        <f t="shared" si="31"/>
        <v>35</v>
      </c>
      <c r="G74" s="19">
        <f t="shared" si="31"/>
        <v>35</v>
      </c>
      <c r="H74" s="19">
        <f t="shared" si="31"/>
        <v>35</v>
      </c>
      <c r="I74" s="19">
        <f t="shared" si="31"/>
        <v>35</v>
      </c>
      <c r="J74" s="19">
        <f>J54+J59+J64+J69</f>
        <v>35</v>
      </c>
      <c r="K74" s="75"/>
    </row>
    <row r="75" spans="1:11" s="6" customFormat="1" ht="30" customHeight="1" x14ac:dyDescent="0.25">
      <c r="A75" s="52"/>
      <c r="B75" s="53"/>
      <c r="C75" s="8" t="s">
        <v>6</v>
      </c>
      <c r="D75" s="21">
        <f t="shared" si="29"/>
        <v>0</v>
      </c>
      <c r="E75" s="19">
        <f t="shared" si="31"/>
        <v>0</v>
      </c>
      <c r="F75" s="19">
        <f t="shared" si="31"/>
        <v>0</v>
      </c>
      <c r="G75" s="19">
        <f t="shared" si="31"/>
        <v>0</v>
      </c>
      <c r="H75" s="19">
        <f t="shared" si="31"/>
        <v>0</v>
      </c>
      <c r="I75" s="19">
        <f t="shared" si="31"/>
        <v>0</v>
      </c>
      <c r="J75" s="19">
        <f t="shared" si="31"/>
        <v>0</v>
      </c>
      <c r="K75" s="75"/>
    </row>
    <row r="76" spans="1:11" s="6" customFormat="1" ht="30" customHeight="1" x14ac:dyDescent="0.25">
      <c r="A76" s="54"/>
      <c r="B76" s="55"/>
      <c r="C76" s="8" t="s">
        <v>7</v>
      </c>
      <c r="D76" s="21">
        <f t="shared" si="29"/>
        <v>0</v>
      </c>
      <c r="E76" s="19">
        <f>E56+E61+E66+E71</f>
        <v>0</v>
      </c>
      <c r="F76" s="19">
        <f t="shared" si="31"/>
        <v>0</v>
      </c>
      <c r="G76" s="19">
        <f t="shared" si="31"/>
        <v>0</v>
      </c>
      <c r="H76" s="19">
        <f t="shared" si="31"/>
        <v>0</v>
      </c>
      <c r="I76" s="19">
        <f t="shared" si="31"/>
        <v>0</v>
      </c>
      <c r="J76" s="19">
        <f t="shared" si="31"/>
        <v>0</v>
      </c>
      <c r="K76" s="76"/>
    </row>
    <row r="77" spans="1:11" ht="30" customHeight="1" x14ac:dyDescent="0.25">
      <c r="A77" s="81" t="s">
        <v>15</v>
      </c>
      <c r="B77" s="92"/>
      <c r="C77" s="92"/>
      <c r="D77" s="92"/>
      <c r="E77" s="92"/>
      <c r="F77" s="92"/>
      <c r="G77" s="92"/>
      <c r="H77" s="92"/>
      <c r="I77" s="92"/>
      <c r="J77" s="92"/>
      <c r="K77" s="93"/>
    </row>
    <row r="78" spans="1:11" ht="30" customHeight="1" x14ac:dyDescent="0.25">
      <c r="A78" s="89" t="s">
        <v>16</v>
      </c>
      <c r="B78" s="47" t="s">
        <v>51</v>
      </c>
      <c r="C78" s="36" t="s">
        <v>8</v>
      </c>
      <c r="D78" s="11">
        <f>SUM(E78:J78)</f>
        <v>0</v>
      </c>
      <c r="E78" s="11">
        <f>SUM(E79:E82)</f>
        <v>0</v>
      </c>
      <c r="F78" s="11">
        <f>SUM(F79:F82)</f>
        <v>0</v>
      </c>
      <c r="G78" s="11">
        <f t="shared" ref="G78:J78" si="32">SUM(G79:G82)</f>
        <v>0</v>
      </c>
      <c r="H78" s="11">
        <f t="shared" si="32"/>
        <v>0</v>
      </c>
      <c r="I78" s="11">
        <f t="shared" si="32"/>
        <v>0</v>
      </c>
      <c r="J78" s="11">
        <f t="shared" si="32"/>
        <v>0</v>
      </c>
      <c r="K78" s="56" t="s">
        <v>60</v>
      </c>
    </row>
    <row r="79" spans="1:11" ht="32.25" customHeight="1" x14ac:dyDescent="0.25">
      <c r="A79" s="90"/>
      <c r="B79" s="48"/>
      <c r="C79" s="8" t="s">
        <v>4</v>
      </c>
      <c r="D79" s="11">
        <f t="shared" ref="D79:D82" si="33">SUM(E79:J79)</f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57"/>
    </row>
    <row r="80" spans="1:11" ht="36" customHeight="1" x14ac:dyDescent="0.25">
      <c r="A80" s="90"/>
      <c r="B80" s="48"/>
      <c r="C80" s="8" t="s">
        <v>5</v>
      </c>
      <c r="D80" s="11">
        <f t="shared" si="33"/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57"/>
    </row>
    <row r="81" spans="1:11" ht="30" customHeight="1" x14ac:dyDescent="0.25">
      <c r="A81" s="90"/>
      <c r="B81" s="48"/>
      <c r="C81" s="8" t="s">
        <v>6</v>
      </c>
      <c r="D81" s="11">
        <f t="shared" si="33"/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57"/>
    </row>
    <row r="82" spans="1:11" ht="32.25" customHeight="1" x14ac:dyDescent="0.25">
      <c r="A82" s="91"/>
      <c r="B82" s="49"/>
      <c r="C82" s="8" t="s">
        <v>7</v>
      </c>
      <c r="D82" s="11">
        <f t="shared" si="33"/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58"/>
    </row>
    <row r="83" spans="1:11" ht="30" customHeight="1" x14ac:dyDescent="0.25">
      <c r="A83" s="89" t="s">
        <v>17</v>
      </c>
      <c r="B83" s="47" t="s">
        <v>51</v>
      </c>
      <c r="C83" s="36" t="s">
        <v>8</v>
      </c>
      <c r="D83" s="11">
        <f>SUM(E83:J83)</f>
        <v>7930.6507600000004</v>
      </c>
      <c r="E83" s="11">
        <f>SUM(E84:E87)</f>
        <v>962.62475999999992</v>
      </c>
      <c r="F83" s="11">
        <f>SUM(F84:F87)</f>
        <v>1368.0260000000001</v>
      </c>
      <c r="G83" s="11">
        <f t="shared" ref="G83:I83" si="34">SUM(G84:G87)</f>
        <v>1400</v>
      </c>
      <c r="H83" s="11">
        <f t="shared" si="34"/>
        <v>1400</v>
      </c>
      <c r="I83" s="11">
        <f t="shared" si="34"/>
        <v>1400</v>
      </c>
      <c r="J83" s="11">
        <f>SUM(J84:J87)</f>
        <v>1400</v>
      </c>
      <c r="K83" s="56" t="s">
        <v>18</v>
      </c>
    </row>
    <row r="84" spans="1:11" ht="36" customHeight="1" x14ac:dyDescent="0.25">
      <c r="A84" s="90"/>
      <c r="B84" s="48"/>
      <c r="C84" s="8" t="s">
        <v>4</v>
      </c>
      <c r="D84" s="11">
        <f>SUM(E84:J84)</f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57"/>
    </row>
    <row r="85" spans="1:11" ht="33.75" customHeight="1" x14ac:dyDescent="0.25">
      <c r="A85" s="90"/>
      <c r="B85" s="48"/>
      <c r="C85" s="8" t="s">
        <v>5</v>
      </c>
      <c r="D85" s="11">
        <f t="shared" ref="D85:D87" si="35">SUM(E85:J85)</f>
        <v>3085.60086</v>
      </c>
      <c r="E85" s="12">
        <v>577.57485999999994</v>
      </c>
      <c r="F85" s="12">
        <v>508.02600000000001</v>
      </c>
      <c r="G85" s="12">
        <v>500</v>
      </c>
      <c r="H85" s="12">
        <v>500</v>
      </c>
      <c r="I85" s="12">
        <v>500</v>
      </c>
      <c r="J85" s="12">
        <v>500</v>
      </c>
      <c r="K85" s="57"/>
    </row>
    <row r="86" spans="1:11" ht="30" customHeight="1" x14ac:dyDescent="0.25">
      <c r="A86" s="90"/>
      <c r="B86" s="48"/>
      <c r="C86" s="8" t="s">
        <v>6</v>
      </c>
      <c r="D86" s="11">
        <f t="shared" si="35"/>
        <v>4845.0499</v>
      </c>
      <c r="E86" s="12">
        <v>385.04989999999998</v>
      </c>
      <c r="F86" s="12">
        <v>860</v>
      </c>
      <c r="G86" s="12">
        <v>900</v>
      </c>
      <c r="H86" s="12">
        <v>900</v>
      </c>
      <c r="I86" s="12">
        <v>900</v>
      </c>
      <c r="J86" s="12">
        <v>900</v>
      </c>
      <c r="K86" s="57"/>
    </row>
    <row r="87" spans="1:11" ht="31.5" customHeight="1" x14ac:dyDescent="0.25">
      <c r="A87" s="91"/>
      <c r="B87" s="49"/>
      <c r="C87" s="8" t="s">
        <v>7</v>
      </c>
      <c r="D87" s="11">
        <f t="shared" si="35"/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58"/>
    </row>
    <row r="88" spans="1:11" s="6" customFormat="1" ht="30" customHeight="1" x14ac:dyDescent="0.25">
      <c r="A88" s="50" t="s">
        <v>65</v>
      </c>
      <c r="B88" s="51"/>
      <c r="C88" s="36" t="s">
        <v>8</v>
      </c>
      <c r="D88" s="11">
        <f>E88+F88+G88+H88+I88+J88</f>
        <v>7930.6507600000004</v>
      </c>
      <c r="E88" s="23">
        <f>E89+E90+E91+E92</f>
        <v>962.62475999999992</v>
      </c>
      <c r="F88" s="23">
        <f t="shared" ref="F88:J88" si="36">F89+F90+F91+F92</f>
        <v>1368.0260000000001</v>
      </c>
      <c r="G88" s="23">
        <f t="shared" si="36"/>
        <v>1400</v>
      </c>
      <c r="H88" s="23">
        <f t="shared" si="36"/>
        <v>1400</v>
      </c>
      <c r="I88" s="23">
        <f t="shared" si="36"/>
        <v>1400</v>
      </c>
      <c r="J88" s="23">
        <f t="shared" si="36"/>
        <v>1400</v>
      </c>
      <c r="K88" s="56"/>
    </row>
    <row r="89" spans="1:11" s="6" customFormat="1" ht="32.25" customHeight="1" x14ac:dyDescent="0.25">
      <c r="A89" s="52"/>
      <c r="B89" s="53"/>
      <c r="C89" s="8" t="s">
        <v>4</v>
      </c>
      <c r="D89" s="11">
        <f t="shared" ref="D89:D92" si="37">E89+F89+G89+H89+I89+J89</f>
        <v>0</v>
      </c>
      <c r="E89" s="19">
        <f>E79+E84</f>
        <v>0</v>
      </c>
      <c r="F89" s="19">
        <f t="shared" ref="F89:J89" si="38">F79+F84</f>
        <v>0</v>
      </c>
      <c r="G89" s="19">
        <f t="shared" si="38"/>
        <v>0</v>
      </c>
      <c r="H89" s="19">
        <f t="shared" si="38"/>
        <v>0</v>
      </c>
      <c r="I89" s="19">
        <f t="shared" si="38"/>
        <v>0</v>
      </c>
      <c r="J89" s="19">
        <f t="shared" si="38"/>
        <v>0</v>
      </c>
      <c r="K89" s="57"/>
    </row>
    <row r="90" spans="1:11" s="6" customFormat="1" ht="35.25" customHeight="1" x14ac:dyDescent="0.25">
      <c r="A90" s="52"/>
      <c r="B90" s="53"/>
      <c r="C90" s="8" t="s">
        <v>5</v>
      </c>
      <c r="D90" s="11">
        <f t="shared" si="37"/>
        <v>3085.60086</v>
      </c>
      <c r="E90" s="19">
        <f t="shared" ref="E90:J92" si="39">E80+E85</f>
        <v>577.57485999999994</v>
      </c>
      <c r="F90" s="19">
        <f t="shared" si="39"/>
        <v>508.02600000000001</v>
      </c>
      <c r="G90" s="19">
        <f t="shared" si="39"/>
        <v>500</v>
      </c>
      <c r="H90" s="19">
        <f t="shared" si="39"/>
        <v>500</v>
      </c>
      <c r="I90" s="19">
        <f t="shared" si="39"/>
        <v>500</v>
      </c>
      <c r="J90" s="19">
        <f t="shared" si="39"/>
        <v>500</v>
      </c>
      <c r="K90" s="57"/>
    </row>
    <row r="91" spans="1:11" s="6" customFormat="1" ht="30" customHeight="1" x14ac:dyDescent="0.25">
      <c r="A91" s="52"/>
      <c r="B91" s="53"/>
      <c r="C91" s="8" t="s">
        <v>6</v>
      </c>
      <c r="D91" s="11">
        <f t="shared" si="37"/>
        <v>4845.0499</v>
      </c>
      <c r="E91" s="19">
        <f t="shared" si="39"/>
        <v>385.04989999999998</v>
      </c>
      <c r="F91" s="19">
        <f t="shared" si="39"/>
        <v>860</v>
      </c>
      <c r="G91" s="19">
        <f t="shared" si="39"/>
        <v>900</v>
      </c>
      <c r="H91" s="19">
        <f t="shared" si="39"/>
        <v>900</v>
      </c>
      <c r="I91" s="19">
        <f t="shared" si="39"/>
        <v>900</v>
      </c>
      <c r="J91" s="19">
        <f t="shared" si="39"/>
        <v>900</v>
      </c>
      <c r="K91" s="57"/>
    </row>
    <row r="92" spans="1:11" s="6" customFormat="1" ht="30" customHeight="1" x14ac:dyDescent="0.25">
      <c r="A92" s="54"/>
      <c r="B92" s="55"/>
      <c r="C92" s="8" t="s">
        <v>7</v>
      </c>
      <c r="D92" s="11">
        <f t="shared" si="37"/>
        <v>0</v>
      </c>
      <c r="E92" s="19">
        <f t="shared" si="39"/>
        <v>0</v>
      </c>
      <c r="F92" s="19">
        <f t="shared" si="39"/>
        <v>0</v>
      </c>
      <c r="G92" s="19">
        <f t="shared" si="39"/>
        <v>0</v>
      </c>
      <c r="H92" s="19">
        <f t="shared" si="39"/>
        <v>0</v>
      </c>
      <c r="I92" s="19">
        <f t="shared" si="39"/>
        <v>0</v>
      </c>
      <c r="J92" s="19">
        <f t="shared" si="39"/>
        <v>0</v>
      </c>
      <c r="K92" s="58"/>
    </row>
    <row r="93" spans="1:11" ht="30" customHeight="1" x14ac:dyDescent="0.25">
      <c r="A93" s="81" t="s">
        <v>19</v>
      </c>
      <c r="B93" s="82"/>
      <c r="C93" s="82"/>
      <c r="D93" s="82"/>
      <c r="E93" s="82"/>
      <c r="F93" s="82"/>
      <c r="G93" s="82"/>
      <c r="H93" s="82"/>
      <c r="I93" s="82"/>
      <c r="J93" s="82"/>
      <c r="K93" s="83"/>
    </row>
    <row r="94" spans="1:11" ht="30" customHeight="1" x14ac:dyDescent="0.25">
      <c r="A94" s="104" t="s">
        <v>61</v>
      </c>
      <c r="B94" s="47" t="s">
        <v>51</v>
      </c>
      <c r="C94" s="36" t="s">
        <v>8</v>
      </c>
      <c r="D94" s="11">
        <f>SUM(E94:J94)</f>
        <v>0</v>
      </c>
      <c r="E94" s="11">
        <f>SUM(E95:E98)</f>
        <v>0</v>
      </c>
      <c r="F94" s="11">
        <f>SUM(F95:F98)</f>
        <v>0</v>
      </c>
      <c r="G94" s="11">
        <f t="shared" ref="G94:J94" si="40">SUM(G95:G98)</f>
        <v>0</v>
      </c>
      <c r="H94" s="11">
        <f t="shared" si="40"/>
        <v>0</v>
      </c>
      <c r="I94" s="11">
        <f t="shared" si="40"/>
        <v>0</v>
      </c>
      <c r="J94" s="11">
        <f t="shared" si="40"/>
        <v>0</v>
      </c>
      <c r="K94" s="56" t="s">
        <v>62</v>
      </c>
    </row>
    <row r="95" spans="1:11" ht="35.25" customHeight="1" x14ac:dyDescent="0.25">
      <c r="A95" s="105"/>
      <c r="B95" s="48"/>
      <c r="C95" s="8" t="s">
        <v>4</v>
      </c>
      <c r="D95" s="11">
        <f t="shared" ref="D95:D98" si="41">SUM(E95:J95)</f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57"/>
    </row>
    <row r="96" spans="1:11" ht="35.25" customHeight="1" x14ac:dyDescent="0.25">
      <c r="A96" s="105"/>
      <c r="B96" s="48"/>
      <c r="C96" s="8" t="s">
        <v>5</v>
      </c>
      <c r="D96" s="11">
        <f t="shared" si="41"/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57"/>
    </row>
    <row r="97" spans="1:11" ht="30" customHeight="1" x14ac:dyDescent="0.25">
      <c r="A97" s="105"/>
      <c r="B97" s="48"/>
      <c r="C97" s="8" t="s">
        <v>6</v>
      </c>
      <c r="D97" s="11">
        <f t="shared" si="41"/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57"/>
    </row>
    <row r="98" spans="1:11" ht="45" customHeight="1" x14ac:dyDescent="0.25">
      <c r="A98" s="106"/>
      <c r="B98" s="49"/>
      <c r="C98" s="8" t="s">
        <v>7</v>
      </c>
      <c r="D98" s="11">
        <f t="shared" si="41"/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58"/>
    </row>
    <row r="99" spans="1:11" s="6" customFormat="1" ht="35.25" customHeight="1" x14ac:dyDescent="0.25">
      <c r="A99" s="50" t="s">
        <v>66</v>
      </c>
      <c r="B99" s="51"/>
      <c r="C99" s="36" t="s">
        <v>8</v>
      </c>
      <c r="D99" s="11">
        <f>E99+F99+G99+H99+I99+J99</f>
        <v>0</v>
      </c>
      <c r="E99" s="22">
        <f>E100+E101+E102+E103</f>
        <v>0</v>
      </c>
      <c r="F99" s="22">
        <f t="shared" ref="F99:J99" si="42">F100+F101+F102+F103</f>
        <v>0</v>
      </c>
      <c r="G99" s="22">
        <f t="shared" si="42"/>
        <v>0</v>
      </c>
      <c r="H99" s="22">
        <f t="shared" si="42"/>
        <v>0</v>
      </c>
      <c r="I99" s="22">
        <f t="shared" si="42"/>
        <v>0</v>
      </c>
      <c r="J99" s="22">
        <f t="shared" si="42"/>
        <v>0</v>
      </c>
      <c r="K99" s="56"/>
    </row>
    <row r="100" spans="1:11" s="6" customFormat="1" ht="39.75" customHeight="1" x14ac:dyDescent="0.25">
      <c r="A100" s="52"/>
      <c r="B100" s="53"/>
      <c r="C100" s="8" t="s">
        <v>4</v>
      </c>
      <c r="D100" s="11">
        <f t="shared" ref="D100:D103" si="43">E100+F100+G100+H100+I100+J100</f>
        <v>0</v>
      </c>
      <c r="E100" s="19">
        <f>E95</f>
        <v>0</v>
      </c>
      <c r="F100" s="19">
        <f t="shared" ref="F100:J100" si="44">F95</f>
        <v>0</v>
      </c>
      <c r="G100" s="19">
        <f t="shared" si="44"/>
        <v>0</v>
      </c>
      <c r="H100" s="19">
        <f t="shared" si="44"/>
        <v>0</v>
      </c>
      <c r="I100" s="19">
        <f t="shared" si="44"/>
        <v>0</v>
      </c>
      <c r="J100" s="19">
        <f t="shared" si="44"/>
        <v>0</v>
      </c>
      <c r="K100" s="57"/>
    </row>
    <row r="101" spans="1:11" s="6" customFormat="1" ht="39.75" customHeight="1" x14ac:dyDescent="0.25">
      <c r="A101" s="52"/>
      <c r="B101" s="53"/>
      <c r="C101" s="8" t="s">
        <v>5</v>
      </c>
      <c r="D101" s="11">
        <f t="shared" si="43"/>
        <v>0</v>
      </c>
      <c r="E101" s="19">
        <f t="shared" ref="E101:J103" si="45">E96</f>
        <v>0</v>
      </c>
      <c r="F101" s="19">
        <f t="shared" si="45"/>
        <v>0</v>
      </c>
      <c r="G101" s="19">
        <f t="shared" si="45"/>
        <v>0</v>
      </c>
      <c r="H101" s="19">
        <f t="shared" si="45"/>
        <v>0</v>
      </c>
      <c r="I101" s="19">
        <f t="shared" si="45"/>
        <v>0</v>
      </c>
      <c r="J101" s="19">
        <f t="shared" si="45"/>
        <v>0</v>
      </c>
      <c r="K101" s="57"/>
    </row>
    <row r="102" spans="1:11" s="6" customFormat="1" ht="36" customHeight="1" x14ac:dyDescent="0.25">
      <c r="A102" s="52"/>
      <c r="B102" s="53"/>
      <c r="C102" s="8" t="s">
        <v>6</v>
      </c>
      <c r="D102" s="11">
        <f t="shared" si="43"/>
        <v>0</v>
      </c>
      <c r="E102" s="19">
        <f t="shared" si="45"/>
        <v>0</v>
      </c>
      <c r="F102" s="19">
        <f t="shared" si="45"/>
        <v>0</v>
      </c>
      <c r="G102" s="19">
        <f t="shared" si="45"/>
        <v>0</v>
      </c>
      <c r="H102" s="19">
        <f t="shared" si="45"/>
        <v>0</v>
      </c>
      <c r="I102" s="19">
        <f t="shared" si="45"/>
        <v>0</v>
      </c>
      <c r="J102" s="19">
        <f t="shared" si="45"/>
        <v>0</v>
      </c>
      <c r="K102" s="57"/>
    </row>
    <row r="103" spans="1:11" s="6" customFormat="1" ht="45" customHeight="1" x14ac:dyDescent="0.25">
      <c r="A103" s="54"/>
      <c r="B103" s="55"/>
      <c r="C103" s="8" t="s">
        <v>7</v>
      </c>
      <c r="D103" s="11">
        <f t="shared" si="43"/>
        <v>0</v>
      </c>
      <c r="E103" s="19">
        <f t="shared" si="45"/>
        <v>0</v>
      </c>
      <c r="F103" s="19">
        <f t="shared" si="45"/>
        <v>0</v>
      </c>
      <c r="G103" s="19">
        <f t="shared" si="45"/>
        <v>0</v>
      </c>
      <c r="H103" s="19">
        <f t="shared" si="45"/>
        <v>0</v>
      </c>
      <c r="I103" s="19">
        <f t="shared" si="45"/>
        <v>0</v>
      </c>
      <c r="J103" s="19">
        <f t="shared" si="45"/>
        <v>0</v>
      </c>
      <c r="K103" s="58"/>
    </row>
    <row r="104" spans="1:11" x14ac:dyDescent="0.25">
      <c r="A104" s="68" t="s">
        <v>64</v>
      </c>
      <c r="B104" s="69"/>
      <c r="C104" s="36" t="s">
        <v>8</v>
      </c>
      <c r="D104" s="11">
        <f>SUM(E104:J104)</f>
        <v>8105.6507600000004</v>
      </c>
      <c r="E104" s="11">
        <f>SUM(E105:E108)</f>
        <v>962.62475999999992</v>
      </c>
      <c r="F104" s="11">
        <f t="shared" ref="F104" si="46">SUM(F105:F108)</f>
        <v>1403.0260000000001</v>
      </c>
      <c r="G104" s="11">
        <f>SUM(G105:G108)</f>
        <v>1435</v>
      </c>
      <c r="H104" s="11">
        <f t="shared" ref="H104:J104" si="47">SUM(H105:H108)</f>
        <v>1435</v>
      </c>
      <c r="I104" s="11">
        <f t="shared" si="47"/>
        <v>1435</v>
      </c>
      <c r="J104" s="11">
        <f t="shared" si="47"/>
        <v>1435</v>
      </c>
      <c r="K104" s="47"/>
    </row>
    <row r="105" spans="1:11" ht="30" customHeight="1" x14ac:dyDescent="0.25">
      <c r="A105" s="70"/>
      <c r="B105" s="71"/>
      <c r="C105" s="8" t="s">
        <v>4</v>
      </c>
      <c r="D105" s="11">
        <f t="shared" ref="D105:D108" si="48">SUM(E105:G105)</f>
        <v>0</v>
      </c>
      <c r="E105" s="24">
        <f>E73+E89+E100</f>
        <v>0</v>
      </c>
      <c r="F105" s="24">
        <f t="shared" ref="F105:J105" si="49">F73+F89+F100</f>
        <v>0</v>
      </c>
      <c r="G105" s="24">
        <f t="shared" si="49"/>
        <v>0</v>
      </c>
      <c r="H105" s="24">
        <f t="shared" si="49"/>
        <v>0</v>
      </c>
      <c r="I105" s="24">
        <f t="shared" si="49"/>
        <v>0</v>
      </c>
      <c r="J105" s="24">
        <f t="shared" si="49"/>
        <v>0</v>
      </c>
      <c r="K105" s="48"/>
    </row>
    <row r="106" spans="1:11" ht="34.5" customHeight="1" x14ac:dyDescent="0.25">
      <c r="A106" s="70"/>
      <c r="B106" s="71"/>
      <c r="C106" s="8" t="s">
        <v>5</v>
      </c>
      <c r="D106" s="11">
        <f>SUM(E106:J106)</f>
        <v>3260.60086</v>
      </c>
      <c r="E106" s="24">
        <f t="shared" ref="E106:J108" si="50">E74+E90+E101</f>
        <v>577.57485999999994</v>
      </c>
      <c r="F106" s="24">
        <f t="shared" si="50"/>
        <v>543.02600000000007</v>
      </c>
      <c r="G106" s="24">
        <f t="shared" si="50"/>
        <v>535</v>
      </c>
      <c r="H106" s="24">
        <f t="shared" si="50"/>
        <v>535</v>
      </c>
      <c r="I106" s="24">
        <f t="shared" si="50"/>
        <v>535</v>
      </c>
      <c r="J106" s="24">
        <f t="shared" si="50"/>
        <v>535</v>
      </c>
      <c r="K106" s="48"/>
    </row>
    <row r="107" spans="1:11" x14ac:dyDescent="0.25">
      <c r="A107" s="70"/>
      <c r="B107" s="71"/>
      <c r="C107" s="8" t="s">
        <v>6</v>
      </c>
      <c r="D107" s="11">
        <f>SUM(E107:J107)</f>
        <v>4845.0499</v>
      </c>
      <c r="E107" s="24">
        <f t="shared" si="50"/>
        <v>385.04989999999998</v>
      </c>
      <c r="F107" s="24">
        <f t="shared" si="50"/>
        <v>860</v>
      </c>
      <c r="G107" s="24">
        <f t="shared" si="50"/>
        <v>900</v>
      </c>
      <c r="H107" s="24">
        <f t="shared" si="50"/>
        <v>900</v>
      </c>
      <c r="I107" s="24">
        <f t="shared" si="50"/>
        <v>900</v>
      </c>
      <c r="J107" s="24">
        <f t="shared" si="50"/>
        <v>900</v>
      </c>
      <c r="K107" s="48"/>
    </row>
    <row r="108" spans="1:11" ht="34.5" customHeight="1" x14ac:dyDescent="0.25">
      <c r="A108" s="72"/>
      <c r="B108" s="73"/>
      <c r="C108" s="8" t="s">
        <v>7</v>
      </c>
      <c r="D108" s="11">
        <f t="shared" si="48"/>
        <v>0</v>
      </c>
      <c r="E108" s="24">
        <f t="shared" si="50"/>
        <v>0</v>
      </c>
      <c r="F108" s="24">
        <f t="shared" si="50"/>
        <v>0</v>
      </c>
      <c r="G108" s="24">
        <f t="shared" si="50"/>
        <v>0</v>
      </c>
      <c r="H108" s="24">
        <f t="shared" si="50"/>
        <v>0</v>
      </c>
      <c r="I108" s="24">
        <f t="shared" si="50"/>
        <v>0</v>
      </c>
      <c r="J108" s="24">
        <f t="shared" si="50"/>
        <v>0</v>
      </c>
      <c r="K108" s="49"/>
    </row>
    <row r="109" spans="1:11" ht="29.25" customHeight="1" x14ac:dyDescent="0.25">
      <c r="A109" s="94" t="s">
        <v>36</v>
      </c>
      <c r="B109" s="95"/>
      <c r="C109" s="95"/>
      <c r="D109" s="95"/>
      <c r="E109" s="95"/>
      <c r="F109" s="95"/>
      <c r="G109" s="95"/>
      <c r="H109" s="95"/>
      <c r="I109" s="95"/>
      <c r="J109" s="95"/>
      <c r="K109" s="96"/>
    </row>
    <row r="110" spans="1:11" ht="27.75" customHeight="1" x14ac:dyDescent="0.25">
      <c r="A110" s="112" t="s">
        <v>85</v>
      </c>
      <c r="B110" s="112"/>
      <c r="C110" s="112"/>
      <c r="D110" s="112"/>
      <c r="E110" s="112"/>
      <c r="F110" s="112"/>
      <c r="G110" s="112"/>
      <c r="H110" s="112"/>
      <c r="I110" s="112"/>
      <c r="J110" s="112"/>
      <c r="K110" s="112"/>
    </row>
    <row r="111" spans="1:11" ht="29.25" customHeight="1" x14ac:dyDescent="0.25">
      <c r="A111" s="89" t="s">
        <v>67</v>
      </c>
      <c r="B111" s="47" t="s">
        <v>51</v>
      </c>
      <c r="C111" s="36" t="s">
        <v>8</v>
      </c>
      <c r="D111" s="11">
        <f>E111+F111+G111+H111+I111+J111</f>
        <v>0</v>
      </c>
      <c r="E111" s="11">
        <f>E112+E113+E114+E115</f>
        <v>0</v>
      </c>
      <c r="F111" s="11">
        <f t="shared" ref="F111:J111" si="51">F112+F113+F114+F115</f>
        <v>0</v>
      </c>
      <c r="G111" s="11">
        <f t="shared" si="51"/>
        <v>0</v>
      </c>
      <c r="H111" s="11">
        <f t="shared" si="51"/>
        <v>0</v>
      </c>
      <c r="I111" s="11">
        <f t="shared" si="51"/>
        <v>0</v>
      </c>
      <c r="J111" s="11">
        <f t="shared" si="51"/>
        <v>0</v>
      </c>
      <c r="K111" s="47" t="s">
        <v>68</v>
      </c>
    </row>
    <row r="112" spans="1:11" ht="35.25" customHeight="1" x14ac:dyDescent="0.25">
      <c r="A112" s="90"/>
      <c r="B112" s="48"/>
      <c r="C112" s="8" t="s">
        <v>4</v>
      </c>
      <c r="D112" s="11">
        <f t="shared" ref="D112:D115" si="52">E112+F112+G112+H112+I112+J112</f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48"/>
    </row>
    <row r="113" spans="1:11" ht="31.5" customHeight="1" x14ac:dyDescent="0.25">
      <c r="A113" s="90"/>
      <c r="B113" s="48"/>
      <c r="C113" s="8" t="s">
        <v>5</v>
      </c>
      <c r="D113" s="11">
        <f t="shared" si="52"/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48"/>
    </row>
    <row r="114" spans="1:11" ht="29.25" customHeight="1" x14ac:dyDescent="0.25">
      <c r="A114" s="90"/>
      <c r="B114" s="48"/>
      <c r="C114" s="8" t="s">
        <v>6</v>
      </c>
      <c r="D114" s="11">
        <f t="shared" si="52"/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48"/>
    </row>
    <row r="115" spans="1:11" ht="30.75" customHeight="1" x14ac:dyDescent="0.25">
      <c r="A115" s="91"/>
      <c r="B115" s="49"/>
      <c r="C115" s="8" t="s">
        <v>7</v>
      </c>
      <c r="D115" s="11">
        <f t="shared" si="52"/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49"/>
    </row>
    <row r="116" spans="1:11" ht="31.5" customHeight="1" x14ac:dyDescent="0.25">
      <c r="A116" s="89" t="s">
        <v>38</v>
      </c>
      <c r="B116" s="47" t="s">
        <v>51</v>
      </c>
      <c r="C116" s="36" t="s">
        <v>8</v>
      </c>
      <c r="D116" s="11">
        <f>E116+F116+G116+H116+I116+J116</f>
        <v>1500</v>
      </c>
      <c r="E116" s="11">
        <f>E117+E118+E119+E120</f>
        <v>0</v>
      </c>
      <c r="F116" s="11">
        <f t="shared" ref="F116" si="53">F117+F118+F119+F120</f>
        <v>0</v>
      </c>
      <c r="G116" s="11">
        <f t="shared" ref="G116:J116" si="54">G117+G118+G119+G120</f>
        <v>0</v>
      </c>
      <c r="H116" s="11">
        <f t="shared" si="54"/>
        <v>500</v>
      </c>
      <c r="I116" s="11">
        <f t="shared" si="54"/>
        <v>500</v>
      </c>
      <c r="J116" s="11">
        <f t="shared" si="54"/>
        <v>500</v>
      </c>
      <c r="K116" s="109" t="s">
        <v>69</v>
      </c>
    </row>
    <row r="117" spans="1:11" ht="33" customHeight="1" x14ac:dyDescent="0.25">
      <c r="A117" s="90"/>
      <c r="B117" s="48"/>
      <c r="C117" s="8" t="s">
        <v>4</v>
      </c>
      <c r="D117" s="11">
        <f t="shared" ref="D117:D120" si="55">E117+F117+G117+H117+I117+J117</f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10"/>
    </row>
    <row r="118" spans="1:11" ht="31.5" customHeight="1" x14ac:dyDescent="0.25">
      <c r="A118" s="90"/>
      <c r="B118" s="48"/>
      <c r="C118" s="8" t="s">
        <v>5</v>
      </c>
      <c r="D118" s="11">
        <f t="shared" si="55"/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10"/>
    </row>
    <row r="119" spans="1:11" ht="29.25" customHeight="1" x14ac:dyDescent="0.25">
      <c r="A119" s="90"/>
      <c r="B119" s="48"/>
      <c r="C119" s="8" t="s">
        <v>6</v>
      </c>
      <c r="D119" s="25">
        <f t="shared" si="55"/>
        <v>1500</v>
      </c>
      <c r="E119" s="26">
        <v>0</v>
      </c>
      <c r="F119" s="26">
        <v>0</v>
      </c>
      <c r="G119" s="12">
        <v>0</v>
      </c>
      <c r="H119" s="12">
        <v>500</v>
      </c>
      <c r="I119" s="12">
        <v>500</v>
      </c>
      <c r="J119" s="12">
        <v>500</v>
      </c>
      <c r="K119" s="110"/>
    </row>
    <row r="120" spans="1:11" ht="33" customHeight="1" x14ac:dyDescent="0.25">
      <c r="A120" s="91"/>
      <c r="B120" s="49"/>
      <c r="C120" s="8" t="s">
        <v>7</v>
      </c>
      <c r="D120" s="25">
        <f t="shared" si="55"/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111"/>
    </row>
    <row r="121" spans="1:11" ht="29.25" customHeight="1" x14ac:dyDescent="0.25">
      <c r="A121" s="97" t="s">
        <v>37</v>
      </c>
      <c r="B121" s="47" t="s">
        <v>51</v>
      </c>
      <c r="C121" s="36" t="s">
        <v>8</v>
      </c>
      <c r="D121" s="25">
        <f>E121+F121+G121+H121+I121+J121</f>
        <v>3638.8</v>
      </c>
      <c r="E121" s="25">
        <f>E122+E123+E124+E125</f>
        <v>15.8</v>
      </c>
      <c r="F121" s="25">
        <f>F122+F123+F124+F125</f>
        <v>223</v>
      </c>
      <c r="G121" s="11">
        <f>G122+G123+G124+G125</f>
        <v>400</v>
      </c>
      <c r="H121" s="11">
        <f t="shared" ref="H121:J121" si="56">H122+H123+H124+H125</f>
        <v>1000</v>
      </c>
      <c r="I121" s="11">
        <f t="shared" si="56"/>
        <v>1000</v>
      </c>
      <c r="J121" s="11">
        <f t="shared" si="56"/>
        <v>1000</v>
      </c>
      <c r="K121" s="100" t="s">
        <v>70</v>
      </c>
    </row>
    <row r="122" spans="1:11" ht="38.25" customHeight="1" x14ac:dyDescent="0.25">
      <c r="A122" s="98"/>
      <c r="B122" s="48"/>
      <c r="C122" s="8" t="s">
        <v>4</v>
      </c>
      <c r="D122" s="25">
        <f t="shared" ref="D122:D125" si="57">E122+F122+G122+H122+I122+J122</f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101"/>
    </row>
    <row r="123" spans="1:11" ht="29.25" customHeight="1" x14ac:dyDescent="0.25">
      <c r="A123" s="98"/>
      <c r="B123" s="48"/>
      <c r="C123" s="8" t="s">
        <v>5</v>
      </c>
      <c r="D123" s="25">
        <f t="shared" si="57"/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101"/>
    </row>
    <row r="124" spans="1:11" ht="29.25" customHeight="1" x14ac:dyDescent="0.25">
      <c r="A124" s="98"/>
      <c r="B124" s="48"/>
      <c r="C124" s="8" t="s">
        <v>6</v>
      </c>
      <c r="D124" s="25">
        <f t="shared" si="57"/>
        <v>3638.8</v>
      </c>
      <c r="E124" s="26">
        <v>15.8</v>
      </c>
      <c r="F124" s="26">
        <f>300-77</f>
        <v>223</v>
      </c>
      <c r="G124" s="12">
        <v>400</v>
      </c>
      <c r="H124" s="12">
        <v>1000</v>
      </c>
      <c r="I124" s="12">
        <v>1000</v>
      </c>
      <c r="J124" s="12">
        <v>1000</v>
      </c>
      <c r="K124" s="101"/>
    </row>
    <row r="125" spans="1:11" ht="31.5" customHeight="1" x14ac:dyDescent="0.25">
      <c r="A125" s="99"/>
      <c r="B125" s="49"/>
      <c r="C125" s="8" t="s">
        <v>7</v>
      </c>
      <c r="D125" s="25">
        <f t="shared" si="57"/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102"/>
    </row>
    <row r="126" spans="1:11" ht="29.25" customHeight="1" x14ac:dyDescent="0.25">
      <c r="A126" s="97" t="s">
        <v>20</v>
      </c>
      <c r="B126" s="47" t="s">
        <v>51</v>
      </c>
      <c r="C126" s="36" t="s">
        <v>8</v>
      </c>
      <c r="D126" s="25">
        <f>E126+F126+G126+H126+I126+J126</f>
        <v>2241.1999999999998</v>
      </c>
      <c r="E126" s="25">
        <f>E127+E128+E129+E130</f>
        <v>204.2</v>
      </c>
      <c r="F126" s="25">
        <f>F127+F128+F129+F130</f>
        <v>337</v>
      </c>
      <c r="G126" s="25">
        <f t="shared" ref="G126:J126" si="58">G127+G128+G129+G130</f>
        <v>200</v>
      </c>
      <c r="H126" s="25">
        <f t="shared" si="58"/>
        <v>500</v>
      </c>
      <c r="I126" s="25">
        <f t="shared" si="58"/>
        <v>500</v>
      </c>
      <c r="J126" s="25">
        <f t="shared" si="58"/>
        <v>500</v>
      </c>
      <c r="K126" s="103" t="s">
        <v>71</v>
      </c>
    </row>
    <row r="127" spans="1:11" ht="35.25" customHeight="1" x14ac:dyDescent="0.25">
      <c r="A127" s="98"/>
      <c r="B127" s="48"/>
      <c r="C127" s="8" t="s">
        <v>4</v>
      </c>
      <c r="D127" s="25">
        <f t="shared" ref="D127:D130" si="59">E127+F127+G127+H127+I127+J127</f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103"/>
    </row>
    <row r="128" spans="1:11" ht="31.5" customHeight="1" x14ac:dyDescent="0.25">
      <c r="A128" s="98"/>
      <c r="B128" s="48"/>
      <c r="C128" s="8" t="s">
        <v>5</v>
      </c>
      <c r="D128" s="25">
        <f t="shared" si="59"/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103"/>
    </row>
    <row r="129" spans="1:11" ht="29.25" customHeight="1" x14ac:dyDescent="0.25">
      <c r="A129" s="98"/>
      <c r="B129" s="48"/>
      <c r="C129" s="8" t="s">
        <v>6</v>
      </c>
      <c r="D129" s="25">
        <f>E129+F129+G129+H129+I129+J129</f>
        <v>2241.1999999999998</v>
      </c>
      <c r="E129" s="26">
        <f>184.2+20</f>
        <v>204.2</v>
      </c>
      <c r="F129" s="26">
        <f>200+77+60</f>
        <v>337</v>
      </c>
      <c r="G129" s="26">
        <v>200</v>
      </c>
      <c r="H129" s="26">
        <v>500</v>
      </c>
      <c r="I129" s="26">
        <v>500</v>
      </c>
      <c r="J129" s="26">
        <v>500</v>
      </c>
      <c r="K129" s="103"/>
    </row>
    <row r="130" spans="1:11" ht="30.75" customHeight="1" x14ac:dyDescent="0.25">
      <c r="A130" s="99"/>
      <c r="B130" s="49"/>
      <c r="C130" s="8" t="s">
        <v>7</v>
      </c>
      <c r="D130" s="25">
        <f t="shared" si="59"/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103"/>
    </row>
    <row r="131" spans="1:11" ht="29.25" customHeight="1" x14ac:dyDescent="0.25">
      <c r="A131" s="89" t="s">
        <v>25</v>
      </c>
      <c r="B131" s="47" t="s">
        <v>51</v>
      </c>
      <c r="C131" s="36" t="s">
        <v>8</v>
      </c>
      <c r="D131" s="25">
        <f>E131+F131+G131+H131+I131+J131</f>
        <v>1500</v>
      </c>
      <c r="E131" s="25">
        <f>E132+E133+E134+E135</f>
        <v>0</v>
      </c>
      <c r="F131" s="25">
        <f t="shared" ref="F131:J131" si="60">F132+F133+F134+F135</f>
        <v>0</v>
      </c>
      <c r="G131" s="25">
        <f t="shared" si="60"/>
        <v>0</v>
      </c>
      <c r="H131" s="25">
        <f t="shared" si="60"/>
        <v>500</v>
      </c>
      <c r="I131" s="25">
        <f t="shared" si="60"/>
        <v>500</v>
      </c>
      <c r="J131" s="25">
        <f t="shared" si="60"/>
        <v>500</v>
      </c>
      <c r="K131" s="59" t="s">
        <v>28</v>
      </c>
    </row>
    <row r="132" spans="1:11" ht="34.5" customHeight="1" x14ac:dyDescent="0.25">
      <c r="A132" s="90"/>
      <c r="B132" s="48"/>
      <c r="C132" s="8" t="s">
        <v>4</v>
      </c>
      <c r="D132" s="25">
        <f t="shared" ref="D132:D135" si="61">E132+F132+G132+H132+I132+J132</f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60"/>
    </row>
    <row r="133" spans="1:11" ht="36.75" customHeight="1" x14ac:dyDescent="0.25">
      <c r="A133" s="90"/>
      <c r="B133" s="48"/>
      <c r="C133" s="8" t="s">
        <v>5</v>
      </c>
      <c r="D133" s="25">
        <f t="shared" si="61"/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60"/>
    </row>
    <row r="134" spans="1:11" ht="29.25" customHeight="1" x14ac:dyDescent="0.25">
      <c r="A134" s="90"/>
      <c r="B134" s="48"/>
      <c r="C134" s="8" t="s">
        <v>6</v>
      </c>
      <c r="D134" s="25">
        <f t="shared" si="61"/>
        <v>1500</v>
      </c>
      <c r="E134" s="26">
        <v>0</v>
      </c>
      <c r="F134" s="26">
        <v>0</v>
      </c>
      <c r="G134" s="12">
        <v>0</v>
      </c>
      <c r="H134" s="12">
        <v>500</v>
      </c>
      <c r="I134" s="12">
        <v>500</v>
      </c>
      <c r="J134" s="12">
        <v>500</v>
      </c>
      <c r="K134" s="60"/>
    </row>
    <row r="135" spans="1:11" ht="31.5" customHeight="1" x14ac:dyDescent="0.25">
      <c r="A135" s="91"/>
      <c r="B135" s="49"/>
      <c r="C135" s="8" t="s">
        <v>7</v>
      </c>
      <c r="D135" s="25">
        <f t="shared" si="61"/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6">
        <v>0</v>
      </c>
      <c r="K135" s="60"/>
    </row>
    <row r="136" spans="1:11" ht="29.25" customHeight="1" x14ac:dyDescent="0.25">
      <c r="A136" s="97" t="s">
        <v>26</v>
      </c>
      <c r="B136" s="47" t="s">
        <v>51</v>
      </c>
      <c r="C136" s="36" t="s">
        <v>8</v>
      </c>
      <c r="D136" s="25">
        <f>E136+F136+H136+I136+J136</f>
        <v>178</v>
      </c>
      <c r="E136" s="25">
        <f>E137+E138+E139+E140</f>
        <v>40</v>
      </c>
      <c r="F136" s="40">
        <f t="shared" ref="F136:J136" si="62">F137+F138+F139+F140</f>
        <v>18</v>
      </c>
      <c r="G136" s="11">
        <f t="shared" si="62"/>
        <v>0</v>
      </c>
      <c r="H136" s="11">
        <f t="shared" si="62"/>
        <v>60</v>
      </c>
      <c r="I136" s="11">
        <f t="shared" si="62"/>
        <v>0</v>
      </c>
      <c r="J136" s="11">
        <f t="shared" si="62"/>
        <v>60</v>
      </c>
      <c r="K136" s="61"/>
    </row>
    <row r="137" spans="1:11" ht="31.5" customHeight="1" x14ac:dyDescent="0.25">
      <c r="A137" s="98"/>
      <c r="B137" s="48"/>
      <c r="C137" s="8" t="s">
        <v>4</v>
      </c>
      <c r="D137" s="25">
        <f t="shared" ref="D137:D140" si="63">E137+F137+H137+I137+J137</f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59" t="s">
        <v>27</v>
      </c>
    </row>
    <row r="138" spans="1:11" ht="33" customHeight="1" x14ac:dyDescent="0.25">
      <c r="A138" s="98"/>
      <c r="B138" s="48"/>
      <c r="C138" s="8" t="s">
        <v>5</v>
      </c>
      <c r="D138" s="25">
        <f t="shared" si="63"/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60"/>
    </row>
    <row r="139" spans="1:11" ht="29.25" customHeight="1" x14ac:dyDescent="0.25">
      <c r="A139" s="98"/>
      <c r="B139" s="48"/>
      <c r="C139" s="8" t="s">
        <v>6</v>
      </c>
      <c r="D139" s="25">
        <f t="shared" si="63"/>
        <v>178</v>
      </c>
      <c r="E139" s="26">
        <v>40</v>
      </c>
      <c r="F139" s="26">
        <v>18</v>
      </c>
      <c r="G139" s="12">
        <v>0</v>
      </c>
      <c r="H139" s="12">
        <v>60</v>
      </c>
      <c r="I139" s="12">
        <v>0</v>
      </c>
      <c r="J139" s="12">
        <v>60</v>
      </c>
      <c r="K139" s="60"/>
    </row>
    <row r="140" spans="1:11" ht="35.25" customHeight="1" x14ac:dyDescent="0.25">
      <c r="A140" s="99"/>
      <c r="B140" s="49"/>
      <c r="C140" s="8" t="s">
        <v>7</v>
      </c>
      <c r="D140" s="25">
        <f t="shared" si="63"/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61"/>
    </row>
    <row r="141" spans="1:11" s="6" customFormat="1" ht="29.25" customHeight="1" x14ac:dyDescent="0.25">
      <c r="A141" s="50" t="s">
        <v>73</v>
      </c>
      <c r="B141" s="51"/>
      <c r="C141" s="36" t="s">
        <v>8</v>
      </c>
      <c r="D141" s="25">
        <f>E141+F141+G141+H141+I141+J141</f>
        <v>9058</v>
      </c>
      <c r="E141" s="23">
        <f>E142+E143+E144+E145</f>
        <v>260</v>
      </c>
      <c r="F141" s="23">
        <f>F142+F143+F144+F145</f>
        <v>578</v>
      </c>
      <c r="G141" s="23">
        <f>G142+G143+G144+G145</f>
        <v>600</v>
      </c>
      <c r="H141" s="23">
        <f>H142+H143+H144+H145</f>
        <v>2560</v>
      </c>
      <c r="I141" s="23">
        <f t="shared" ref="I141:J141" si="64">I142+I143+I144+I145</f>
        <v>2500</v>
      </c>
      <c r="J141" s="23">
        <f t="shared" si="64"/>
        <v>2560</v>
      </c>
      <c r="K141" s="59"/>
    </row>
    <row r="142" spans="1:11" s="6" customFormat="1" ht="36.75" customHeight="1" x14ac:dyDescent="0.25">
      <c r="A142" s="52"/>
      <c r="B142" s="53"/>
      <c r="C142" s="8" t="s">
        <v>4</v>
      </c>
      <c r="D142" s="25">
        <f t="shared" ref="D142:D145" si="65">E142+F142+G142+H142+I142+J142</f>
        <v>0</v>
      </c>
      <c r="E142" s="19">
        <f>E112+E117+E122+E127+E132+E137</f>
        <v>0</v>
      </c>
      <c r="F142" s="19">
        <f t="shared" ref="F142:J142" si="66">F112+F117+F122+F127+F132+F137</f>
        <v>0</v>
      </c>
      <c r="G142" s="19">
        <f>G112+G117+G122+G127+G132+G137</f>
        <v>0</v>
      </c>
      <c r="H142" s="19">
        <f t="shared" si="66"/>
        <v>0</v>
      </c>
      <c r="I142" s="19">
        <f t="shared" si="66"/>
        <v>0</v>
      </c>
      <c r="J142" s="19">
        <f t="shared" si="66"/>
        <v>0</v>
      </c>
      <c r="K142" s="60"/>
    </row>
    <row r="143" spans="1:11" s="6" customFormat="1" ht="38.25" customHeight="1" x14ac:dyDescent="0.25">
      <c r="A143" s="52"/>
      <c r="B143" s="53"/>
      <c r="C143" s="8" t="s">
        <v>5</v>
      </c>
      <c r="D143" s="25">
        <f t="shared" si="65"/>
        <v>0</v>
      </c>
      <c r="E143" s="19">
        <f t="shared" ref="E143:J145" si="67">E113+E118+E123+E128+E133+E138</f>
        <v>0</v>
      </c>
      <c r="F143" s="19">
        <f t="shared" si="67"/>
        <v>0</v>
      </c>
      <c r="G143" s="19">
        <f t="shared" si="67"/>
        <v>0</v>
      </c>
      <c r="H143" s="19">
        <f t="shared" si="67"/>
        <v>0</v>
      </c>
      <c r="I143" s="19">
        <f t="shared" si="67"/>
        <v>0</v>
      </c>
      <c r="J143" s="19">
        <f t="shared" si="67"/>
        <v>0</v>
      </c>
      <c r="K143" s="60"/>
    </row>
    <row r="144" spans="1:11" s="6" customFormat="1" ht="29.25" customHeight="1" x14ac:dyDescent="0.25">
      <c r="A144" s="52"/>
      <c r="B144" s="53"/>
      <c r="C144" s="8" t="s">
        <v>6</v>
      </c>
      <c r="D144" s="25">
        <f t="shared" si="65"/>
        <v>9058</v>
      </c>
      <c r="E144" s="19">
        <f t="shared" si="67"/>
        <v>260</v>
      </c>
      <c r="F144" s="19">
        <f t="shared" si="67"/>
        <v>578</v>
      </c>
      <c r="G144" s="19">
        <f t="shared" si="67"/>
        <v>600</v>
      </c>
      <c r="H144" s="19">
        <f t="shared" si="67"/>
        <v>2560</v>
      </c>
      <c r="I144" s="19">
        <f t="shared" si="67"/>
        <v>2500</v>
      </c>
      <c r="J144" s="19">
        <f t="shared" si="67"/>
        <v>2560</v>
      </c>
      <c r="K144" s="60"/>
    </row>
    <row r="145" spans="1:11" s="6" customFormat="1" ht="38.25" customHeight="1" x14ac:dyDescent="0.25">
      <c r="A145" s="54"/>
      <c r="B145" s="55"/>
      <c r="C145" s="8" t="s">
        <v>7</v>
      </c>
      <c r="D145" s="25">
        <f t="shared" si="65"/>
        <v>0</v>
      </c>
      <c r="E145" s="19">
        <f t="shared" si="67"/>
        <v>0</v>
      </c>
      <c r="F145" s="19">
        <f t="shared" si="67"/>
        <v>0</v>
      </c>
      <c r="G145" s="19">
        <f t="shared" si="67"/>
        <v>0</v>
      </c>
      <c r="H145" s="19">
        <f t="shared" si="67"/>
        <v>0</v>
      </c>
      <c r="I145" s="19">
        <f t="shared" si="67"/>
        <v>0</v>
      </c>
      <c r="J145" s="19">
        <f t="shared" si="67"/>
        <v>0</v>
      </c>
      <c r="K145" s="61"/>
    </row>
    <row r="146" spans="1:11" ht="29.25" customHeight="1" x14ac:dyDescent="0.25">
      <c r="A146" s="50" t="s">
        <v>72</v>
      </c>
      <c r="B146" s="51"/>
      <c r="C146" s="36" t="s">
        <v>8</v>
      </c>
      <c r="D146" s="25">
        <f>E146+F146+G146+H146+I146+J146</f>
        <v>9058</v>
      </c>
      <c r="E146" s="11">
        <f>E147+E148+E149+E150</f>
        <v>260</v>
      </c>
      <c r="F146" s="11">
        <f t="shared" ref="F146:J146" si="68">F147+F148+F149+F150</f>
        <v>578</v>
      </c>
      <c r="G146" s="11">
        <f t="shared" si="68"/>
        <v>600</v>
      </c>
      <c r="H146" s="11">
        <f t="shared" si="68"/>
        <v>2560</v>
      </c>
      <c r="I146" s="11">
        <f t="shared" si="68"/>
        <v>2500</v>
      </c>
      <c r="J146" s="11">
        <f t="shared" si="68"/>
        <v>2560</v>
      </c>
      <c r="K146" s="47"/>
    </row>
    <row r="147" spans="1:11" ht="29.25" customHeight="1" x14ac:dyDescent="0.25">
      <c r="A147" s="52"/>
      <c r="B147" s="53"/>
      <c r="C147" s="8" t="s">
        <v>4</v>
      </c>
      <c r="D147" s="25">
        <f t="shared" ref="D147:D150" si="69">E147+F147+G147</f>
        <v>0</v>
      </c>
      <c r="E147" s="24">
        <f>E142</f>
        <v>0</v>
      </c>
      <c r="F147" s="24">
        <f t="shared" ref="F147:J147" si="70">F142</f>
        <v>0</v>
      </c>
      <c r="G147" s="24">
        <f>G142</f>
        <v>0</v>
      </c>
      <c r="H147" s="24">
        <f t="shared" si="70"/>
        <v>0</v>
      </c>
      <c r="I147" s="24">
        <f t="shared" si="70"/>
        <v>0</v>
      </c>
      <c r="J147" s="24">
        <f t="shared" si="70"/>
        <v>0</v>
      </c>
      <c r="K147" s="48"/>
    </row>
    <row r="148" spans="1:11" ht="29.25" customHeight="1" x14ac:dyDescent="0.25">
      <c r="A148" s="52"/>
      <c r="B148" s="53"/>
      <c r="C148" s="8" t="s">
        <v>5</v>
      </c>
      <c r="D148" s="25">
        <f t="shared" si="69"/>
        <v>0</v>
      </c>
      <c r="E148" s="24">
        <f t="shared" ref="E148:J150" si="71">E143</f>
        <v>0</v>
      </c>
      <c r="F148" s="24">
        <f t="shared" si="71"/>
        <v>0</v>
      </c>
      <c r="G148" s="24">
        <f t="shared" si="71"/>
        <v>0</v>
      </c>
      <c r="H148" s="24">
        <f t="shared" si="71"/>
        <v>0</v>
      </c>
      <c r="I148" s="24">
        <f t="shared" si="71"/>
        <v>0</v>
      </c>
      <c r="J148" s="24">
        <f t="shared" si="71"/>
        <v>0</v>
      </c>
      <c r="K148" s="48"/>
    </row>
    <row r="149" spans="1:11" ht="29.25" customHeight="1" x14ac:dyDescent="0.25">
      <c r="A149" s="52"/>
      <c r="B149" s="53"/>
      <c r="C149" s="8" t="s">
        <v>6</v>
      </c>
      <c r="D149" s="25">
        <f>E149+F149+G149+H149+I149+J149</f>
        <v>9058</v>
      </c>
      <c r="E149" s="24">
        <f t="shared" si="71"/>
        <v>260</v>
      </c>
      <c r="F149" s="24">
        <f t="shared" si="71"/>
        <v>578</v>
      </c>
      <c r="G149" s="24">
        <f t="shared" si="71"/>
        <v>600</v>
      </c>
      <c r="H149" s="24">
        <f t="shared" si="71"/>
        <v>2560</v>
      </c>
      <c r="I149" s="24">
        <f t="shared" si="71"/>
        <v>2500</v>
      </c>
      <c r="J149" s="24">
        <f t="shared" si="71"/>
        <v>2560</v>
      </c>
      <c r="K149" s="48"/>
    </row>
    <row r="150" spans="1:11" ht="29.25" customHeight="1" x14ac:dyDescent="0.25">
      <c r="A150" s="54"/>
      <c r="B150" s="55"/>
      <c r="C150" s="8" t="s">
        <v>7</v>
      </c>
      <c r="D150" s="11">
        <f t="shared" si="69"/>
        <v>0</v>
      </c>
      <c r="E150" s="24">
        <f t="shared" si="71"/>
        <v>0</v>
      </c>
      <c r="F150" s="24">
        <f t="shared" si="71"/>
        <v>0</v>
      </c>
      <c r="G150" s="24">
        <f t="shared" si="71"/>
        <v>0</v>
      </c>
      <c r="H150" s="24">
        <f t="shared" si="71"/>
        <v>0</v>
      </c>
      <c r="I150" s="24">
        <f t="shared" si="71"/>
        <v>0</v>
      </c>
      <c r="J150" s="24">
        <f t="shared" si="71"/>
        <v>0</v>
      </c>
      <c r="K150" s="49"/>
    </row>
    <row r="151" spans="1:11" ht="29.25" customHeight="1" x14ac:dyDescent="0.25">
      <c r="A151" s="81" t="s">
        <v>39</v>
      </c>
      <c r="B151" s="82"/>
      <c r="C151" s="82"/>
      <c r="D151" s="82"/>
      <c r="E151" s="82"/>
      <c r="F151" s="82"/>
      <c r="G151" s="82"/>
      <c r="H151" s="82"/>
      <c r="I151" s="82"/>
      <c r="J151" s="82"/>
      <c r="K151" s="83"/>
    </row>
    <row r="152" spans="1:11" s="5" customFormat="1" ht="29.25" customHeight="1" x14ac:dyDescent="0.25">
      <c r="A152" s="81" t="s">
        <v>87</v>
      </c>
      <c r="B152" s="82"/>
      <c r="C152" s="82"/>
      <c r="D152" s="82"/>
      <c r="E152" s="82"/>
      <c r="F152" s="82"/>
      <c r="G152" s="82"/>
      <c r="H152" s="82"/>
      <c r="I152" s="82"/>
      <c r="J152" s="82"/>
      <c r="K152" s="83"/>
    </row>
    <row r="153" spans="1:11" ht="29.25" customHeight="1" x14ac:dyDescent="0.25">
      <c r="A153" s="97" t="s">
        <v>40</v>
      </c>
      <c r="B153" s="47" t="s">
        <v>51</v>
      </c>
      <c r="C153" s="36" t="s">
        <v>8</v>
      </c>
      <c r="D153" s="41">
        <f>E153+F153+G153+H153+I153+J153</f>
        <v>23986.6</v>
      </c>
      <c r="E153" s="34">
        <f t="shared" ref="E153:F153" si="72">E154+E155+E156+E157</f>
        <v>2300</v>
      </c>
      <c r="F153" s="34">
        <f t="shared" si="72"/>
        <v>3686.6</v>
      </c>
      <c r="G153" s="34">
        <f>G154+G155+G156+G157</f>
        <v>4500</v>
      </c>
      <c r="H153" s="28">
        <f t="shared" ref="H153:J153" si="73">H154+H155+H156+H157</f>
        <v>4500</v>
      </c>
      <c r="I153" s="28">
        <f t="shared" si="73"/>
        <v>4500</v>
      </c>
      <c r="J153" s="28">
        <f t="shared" si="73"/>
        <v>4500</v>
      </c>
      <c r="K153" s="47" t="s">
        <v>74</v>
      </c>
    </row>
    <row r="154" spans="1:11" ht="33" customHeight="1" x14ac:dyDescent="0.25">
      <c r="A154" s="98"/>
      <c r="B154" s="48"/>
      <c r="C154" s="8" t="s">
        <v>4</v>
      </c>
      <c r="D154" s="41">
        <f t="shared" ref="D154:D157" si="74">E154+F154+G154+H154+I154+J154</f>
        <v>0</v>
      </c>
      <c r="E154" s="42">
        <v>0</v>
      </c>
      <c r="F154" s="42">
        <v>0</v>
      </c>
      <c r="G154" s="42">
        <v>0</v>
      </c>
      <c r="H154" s="37">
        <v>0</v>
      </c>
      <c r="I154" s="12">
        <v>0</v>
      </c>
      <c r="J154" s="12">
        <v>0</v>
      </c>
      <c r="K154" s="48"/>
    </row>
    <row r="155" spans="1:11" ht="31.5" customHeight="1" x14ac:dyDescent="0.25">
      <c r="A155" s="98"/>
      <c r="B155" s="48"/>
      <c r="C155" s="8" t="s">
        <v>5</v>
      </c>
      <c r="D155" s="41">
        <f>E155+F155+G155+H155+I155+J155</f>
        <v>986.6</v>
      </c>
      <c r="E155" s="42">
        <v>0</v>
      </c>
      <c r="F155" s="42">
        <v>986.6</v>
      </c>
      <c r="G155" s="42">
        <v>0</v>
      </c>
      <c r="H155" s="37">
        <v>0</v>
      </c>
      <c r="I155" s="12">
        <v>0</v>
      </c>
      <c r="J155" s="12">
        <v>0</v>
      </c>
      <c r="K155" s="48"/>
    </row>
    <row r="156" spans="1:11" ht="29.25" customHeight="1" x14ac:dyDescent="0.25">
      <c r="A156" s="98"/>
      <c r="B156" s="48"/>
      <c r="C156" s="8" t="s">
        <v>6</v>
      </c>
      <c r="D156" s="41">
        <f>E156+F156+G156+H156+I156+J156</f>
        <v>23000</v>
      </c>
      <c r="E156" s="26">
        <v>2300</v>
      </c>
      <c r="F156" s="26">
        <v>2700</v>
      </c>
      <c r="G156" s="26">
        <v>4500</v>
      </c>
      <c r="H156" s="12">
        <v>4500</v>
      </c>
      <c r="I156" s="12">
        <v>4500</v>
      </c>
      <c r="J156" s="12">
        <v>4500</v>
      </c>
      <c r="K156" s="48"/>
    </row>
    <row r="157" spans="1:11" ht="40.5" customHeight="1" x14ac:dyDescent="0.25">
      <c r="A157" s="99"/>
      <c r="B157" s="49"/>
      <c r="C157" s="8" t="s">
        <v>7</v>
      </c>
      <c r="D157" s="27">
        <f t="shared" si="74"/>
        <v>0</v>
      </c>
      <c r="E157" s="37">
        <v>0</v>
      </c>
      <c r="F157" s="37">
        <v>0</v>
      </c>
      <c r="G157" s="37">
        <v>0</v>
      </c>
      <c r="H157" s="37">
        <v>0</v>
      </c>
      <c r="I157" s="37">
        <v>0</v>
      </c>
      <c r="J157" s="37">
        <v>0</v>
      </c>
      <c r="K157" s="49"/>
    </row>
    <row r="158" spans="1:11" ht="29.25" customHeight="1" x14ac:dyDescent="0.25">
      <c r="A158" s="113" t="s">
        <v>41</v>
      </c>
      <c r="B158" s="47" t="s">
        <v>51</v>
      </c>
      <c r="C158" s="36" t="s">
        <v>8</v>
      </c>
      <c r="D158" s="29">
        <f>E158+F158+G158+H158+I158+J158</f>
        <v>10</v>
      </c>
      <c r="E158" s="30">
        <f t="shared" ref="E158" si="75">E159+E160+E161+E162</f>
        <v>5</v>
      </c>
      <c r="F158" s="30">
        <f t="shared" ref="F158" si="76">F159+F160+F161+F162</f>
        <v>5</v>
      </c>
      <c r="G158" s="30">
        <f>G159+G160+G161+G162</f>
        <v>0</v>
      </c>
      <c r="H158" s="30">
        <f>H159+H160+H161+H162</f>
        <v>0</v>
      </c>
      <c r="I158" s="30">
        <f t="shared" ref="I158:J158" si="77">I159+I160+I161+I162</f>
        <v>0</v>
      </c>
      <c r="J158" s="30">
        <f t="shared" si="77"/>
        <v>0</v>
      </c>
      <c r="K158" s="114" t="s">
        <v>29</v>
      </c>
    </row>
    <row r="159" spans="1:11" ht="34.5" customHeight="1" x14ac:dyDescent="0.25">
      <c r="A159" s="113"/>
      <c r="B159" s="48"/>
      <c r="C159" s="8" t="s">
        <v>4</v>
      </c>
      <c r="D159" s="29">
        <f>E159+F159+G159+H159+I159+J159</f>
        <v>0</v>
      </c>
      <c r="E159" s="38">
        <v>0</v>
      </c>
      <c r="F159" s="38">
        <v>0</v>
      </c>
      <c r="G159" s="38">
        <v>0</v>
      </c>
      <c r="H159" s="38">
        <v>0</v>
      </c>
      <c r="I159" s="38">
        <v>0</v>
      </c>
      <c r="J159" s="38">
        <v>0</v>
      </c>
      <c r="K159" s="114"/>
    </row>
    <row r="160" spans="1:11" ht="33" customHeight="1" x14ac:dyDescent="0.25">
      <c r="A160" s="113"/>
      <c r="B160" s="48"/>
      <c r="C160" s="8" t="s">
        <v>5</v>
      </c>
      <c r="D160" s="29">
        <f t="shared" ref="D160:D162" si="78">E160+F160+G160+H160+I160+J160</f>
        <v>0</v>
      </c>
      <c r="E160" s="38">
        <v>0</v>
      </c>
      <c r="F160" s="38">
        <v>0</v>
      </c>
      <c r="G160" s="38">
        <v>0</v>
      </c>
      <c r="H160" s="38">
        <v>0</v>
      </c>
      <c r="I160" s="38">
        <v>0</v>
      </c>
      <c r="J160" s="38">
        <v>0</v>
      </c>
      <c r="K160" s="114"/>
    </row>
    <row r="161" spans="1:11" ht="29.25" customHeight="1" x14ac:dyDescent="0.25">
      <c r="A161" s="113"/>
      <c r="B161" s="48"/>
      <c r="C161" s="8" t="s">
        <v>6</v>
      </c>
      <c r="D161" s="29">
        <f t="shared" si="78"/>
        <v>10</v>
      </c>
      <c r="E161" s="10">
        <v>5</v>
      </c>
      <c r="F161" s="10">
        <v>5</v>
      </c>
      <c r="G161" s="10">
        <v>0</v>
      </c>
      <c r="H161" s="38">
        <v>0</v>
      </c>
      <c r="I161" s="38">
        <v>0</v>
      </c>
      <c r="J161" s="38">
        <v>0</v>
      </c>
      <c r="K161" s="114"/>
    </row>
    <row r="162" spans="1:11" ht="35.25" customHeight="1" x14ac:dyDescent="0.25">
      <c r="A162" s="113"/>
      <c r="B162" s="49"/>
      <c r="C162" s="8" t="s">
        <v>7</v>
      </c>
      <c r="D162" s="29">
        <f t="shared" si="78"/>
        <v>0</v>
      </c>
      <c r="E162" s="38">
        <v>0</v>
      </c>
      <c r="F162" s="38">
        <v>0</v>
      </c>
      <c r="G162" s="38">
        <v>0</v>
      </c>
      <c r="H162" s="38">
        <v>0</v>
      </c>
      <c r="I162" s="38">
        <v>0</v>
      </c>
      <c r="J162" s="38">
        <v>0</v>
      </c>
      <c r="K162" s="114"/>
    </row>
    <row r="163" spans="1:11" s="6" customFormat="1" ht="29.25" customHeight="1" x14ac:dyDescent="0.25">
      <c r="A163" s="62" t="s">
        <v>75</v>
      </c>
      <c r="B163" s="63"/>
      <c r="C163" s="36" t="s">
        <v>8</v>
      </c>
      <c r="D163" s="43">
        <f>E163+F163+G163+H163+I163+J163</f>
        <v>23996.6</v>
      </c>
      <c r="E163" s="44">
        <f>E164+E165+E166+E167</f>
        <v>2305</v>
      </c>
      <c r="F163" s="44">
        <f t="shared" ref="F163:J163" si="79">F164+F165+F166+F167</f>
        <v>3691.6</v>
      </c>
      <c r="G163" s="14">
        <f t="shared" si="79"/>
        <v>4500</v>
      </c>
      <c r="H163" s="14">
        <f t="shared" si="79"/>
        <v>4500</v>
      </c>
      <c r="I163" s="14">
        <f t="shared" si="79"/>
        <v>4500</v>
      </c>
      <c r="J163" s="14">
        <f t="shared" si="79"/>
        <v>4500</v>
      </c>
      <c r="K163" s="47"/>
    </row>
    <row r="164" spans="1:11" s="6" customFormat="1" ht="30.75" customHeight="1" x14ac:dyDescent="0.25">
      <c r="A164" s="64"/>
      <c r="B164" s="65"/>
      <c r="C164" s="8" t="s">
        <v>4</v>
      </c>
      <c r="D164" s="43">
        <f t="shared" ref="D164:D167" si="80">E164+F164+G164+H164+I164+J164</f>
        <v>0</v>
      </c>
      <c r="E164" s="45">
        <f>E154+E159</f>
        <v>0</v>
      </c>
      <c r="F164" s="45">
        <f t="shared" ref="F164:J164" si="81">F154+F159</f>
        <v>0</v>
      </c>
      <c r="G164" s="15">
        <f t="shared" si="81"/>
        <v>0</v>
      </c>
      <c r="H164" s="15">
        <f t="shared" si="81"/>
        <v>0</v>
      </c>
      <c r="I164" s="15">
        <f t="shared" si="81"/>
        <v>0</v>
      </c>
      <c r="J164" s="15">
        <f t="shared" si="81"/>
        <v>0</v>
      </c>
      <c r="K164" s="48"/>
    </row>
    <row r="165" spans="1:11" s="6" customFormat="1" ht="35.25" customHeight="1" x14ac:dyDescent="0.25">
      <c r="A165" s="64"/>
      <c r="B165" s="65"/>
      <c r="C165" s="8" t="s">
        <v>5</v>
      </c>
      <c r="D165" s="43">
        <f t="shared" si="80"/>
        <v>986.6</v>
      </c>
      <c r="E165" s="45">
        <f t="shared" ref="E165:J167" si="82">E155+E160</f>
        <v>0</v>
      </c>
      <c r="F165" s="45">
        <f t="shared" si="82"/>
        <v>986.6</v>
      </c>
      <c r="G165" s="15">
        <f t="shared" si="82"/>
        <v>0</v>
      </c>
      <c r="H165" s="15">
        <f t="shared" si="82"/>
        <v>0</v>
      </c>
      <c r="I165" s="15">
        <f t="shared" si="82"/>
        <v>0</v>
      </c>
      <c r="J165" s="15">
        <f t="shared" si="82"/>
        <v>0</v>
      </c>
      <c r="K165" s="48"/>
    </row>
    <row r="166" spans="1:11" s="6" customFormat="1" ht="29.25" customHeight="1" x14ac:dyDescent="0.25">
      <c r="A166" s="64"/>
      <c r="B166" s="65"/>
      <c r="C166" s="8" t="s">
        <v>6</v>
      </c>
      <c r="D166" s="43">
        <f t="shared" si="80"/>
        <v>23010</v>
      </c>
      <c r="E166" s="45">
        <f t="shared" si="82"/>
        <v>2305</v>
      </c>
      <c r="F166" s="45">
        <f t="shared" si="82"/>
        <v>2705</v>
      </c>
      <c r="G166" s="15">
        <f t="shared" si="82"/>
        <v>4500</v>
      </c>
      <c r="H166" s="15">
        <f t="shared" si="82"/>
        <v>4500</v>
      </c>
      <c r="I166" s="15">
        <f t="shared" si="82"/>
        <v>4500</v>
      </c>
      <c r="J166" s="15">
        <f t="shared" si="82"/>
        <v>4500</v>
      </c>
      <c r="K166" s="48"/>
    </row>
    <row r="167" spans="1:11" s="6" customFormat="1" ht="34.5" customHeight="1" x14ac:dyDescent="0.25">
      <c r="A167" s="66"/>
      <c r="B167" s="67"/>
      <c r="C167" s="8" t="s">
        <v>7</v>
      </c>
      <c r="D167" s="31">
        <f t="shared" si="80"/>
        <v>0</v>
      </c>
      <c r="E167" s="15">
        <f t="shared" si="82"/>
        <v>0</v>
      </c>
      <c r="F167" s="15">
        <f t="shared" si="82"/>
        <v>0</v>
      </c>
      <c r="G167" s="15">
        <f t="shared" si="82"/>
        <v>0</v>
      </c>
      <c r="H167" s="15">
        <f t="shared" si="82"/>
        <v>0</v>
      </c>
      <c r="I167" s="15">
        <f t="shared" si="82"/>
        <v>0</v>
      </c>
      <c r="J167" s="15">
        <f t="shared" si="82"/>
        <v>0</v>
      </c>
      <c r="K167" s="49"/>
    </row>
    <row r="168" spans="1:11" s="5" customFormat="1" ht="29.25" customHeight="1" x14ac:dyDescent="0.25">
      <c r="A168" s="81" t="s">
        <v>86</v>
      </c>
      <c r="B168" s="82"/>
      <c r="C168" s="82"/>
      <c r="D168" s="82"/>
      <c r="E168" s="82"/>
      <c r="F168" s="82"/>
      <c r="G168" s="82"/>
      <c r="H168" s="82"/>
      <c r="I168" s="82"/>
      <c r="J168" s="82"/>
      <c r="K168" s="83"/>
    </row>
    <row r="169" spans="1:11" ht="29.25" customHeight="1" x14ac:dyDescent="0.25">
      <c r="A169" s="115" t="s">
        <v>48</v>
      </c>
      <c r="B169" s="47" t="s">
        <v>51</v>
      </c>
      <c r="C169" s="36" t="s">
        <v>8</v>
      </c>
      <c r="D169" s="27">
        <f>E169+F169+G169+H169+I169+J169</f>
        <v>6025</v>
      </c>
      <c r="E169" s="28">
        <f>E170+E171+E172+E173</f>
        <v>4025</v>
      </c>
      <c r="F169" s="28">
        <f>F170+F171+F172+F173</f>
        <v>0</v>
      </c>
      <c r="G169" s="28">
        <f>G170+G171+G172+G173</f>
        <v>0</v>
      </c>
      <c r="H169" s="28">
        <f t="shared" ref="H169:J169" si="83">H170+H171+H172+H173</f>
        <v>2000</v>
      </c>
      <c r="I169" s="28">
        <f t="shared" si="83"/>
        <v>0</v>
      </c>
      <c r="J169" s="28">
        <f t="shared" si="83"/>
        <v>0</v>
      </c>
      <c r="K169" s="114" t="s">
        <v>21</v>
      </c>
    </row>
    <row r="170" spans="1:11" ht="33" customHeight="1" x14ac:dyDescent="0.25">
      <c r="A170" s="115"/>
      <c r="B170" s="48"/>
      <c r="C170" s="8" t="s">
        <v>4</v>
      </c>
      <c r="D170" s="27">
        <f t="shared" ref="D170:D173" si="84">E170+F170+G170+H170+I170+J170</f>
        <v>0</v>
      </c>
      <c r="E170" s="37">
        <v>0</v>
      </c>
      <c r="F170" s="37">
        <v>0</v>
      </c>
      <c r="G170" s="37">
        <v>0</v>
      </c>
      <c r="H170" s="37">
        <v>0</v>
      </c>
      <c r="I170" s="12">
        <v>0</v>
      </c>
      <c r="J170" s="12">
        <v>0</v>
      </c>
      <c r="K170" s="114"/>
    </row>
    <row r="171" spans="1:11" ht="34.5" customHeight="1" x14ac:dyDescent="0.25">
      <c r="A171" s="115"/>
      <c r="B171" s="48"/>
      <c r="C171" s="8" t="s">
        <v>5</v>
      </c>
      <c r="D171" s="27">
        <f t="shared" si="84"/>
        <v>1161.17</v>
      </c>
      <c r="E171" s="12">
        <v>1161.17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14"/>
    </row>
    <row r="172" spans="1:11" ht="29.25" customHeight="1" x14ac:dyDescent="0.25">
      <c r="A172" s="115"/>
      <c r="B172" s="48"/>
      <c r="C172" s="8" t="s">
        <v>6</v>
      </c>
      <c r="D172" s="27">
        <f t="shared" si="84"/>
        <v>4813.83</v>
      </c>
      <c r="E172" s="12">
        <v>2813.83</v>
      </c>
      <c r="F172" s="12">
        <v>0</v>
      </c>
      <c r="G172" s="12">
        <v>0</v>
      </c>
      <c r="H172" s="12">
        <v>2000</v>
      </c>
      <c r="I172" s="12">
        <v>0</v>
      </c>
      <c r="J172" s="12">
        <v>0</v>
      </c>
      <c r="K172" s="114"/>
    </row>
    <row r="173" spans="1:11" ht="29.25" customHeight="1" x14ac:dyDescent="0.25">
      <c r="A173" s="115"/>
      <c r="B173" s="49"/>
      <c r="C173" s="8" t="s">
        <v>7</v>
      </c>
      <c r="D173" s="27">
        <f t="shared" si="84"/>
        <v>50</v>
      </c>
      <c r="E173" s="12">
        <v>50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14"/>
    </row>
    <row r="174" spans="1:11" s="6" customFormat="1" ht="33" customHeight="1" x14ac:dyDescent="0.25">
      <c r="A174" s="50" t="s">
        <v>76</v>
      </c>
      <c r="B174" s="51"/>
      <c r="C174" s="36" t="s">
        <v>8</v>
      </c>
      <c r="D174" s="27">
        <f>E174+F174+G174+H174+I174+J174</f>
        <v>6025</v>
      </c>
      <c r="E174" s="32">
        <f>E175+E176+E177+E178</f>
        <v>4025</v>
      </c>
      <c r="F174" s="32">
        <f t="shared" ref="F174:J174" si="85">F175+F176+F177+F178</f>
        <v>0</v>
      </c>
      <c r="G174" s="32">
        <f t="shared" si="85"/>
        <v>0</v>
      </c>
      <c r="H174" s="32">
        <f t="shared" si="85"/>
        <v>2000</v>
      </c>
      <c r="I174" s="32">
        <f t="shared" si="85"/>
        <v>0</v>
      </c>
      <c r="J174" s="32">
        <f t="shared" si="85"/>
        <v>0</v>
      </c>
      <c r="K174" s="47"/>
    </row>
    <row r="175" spans="1:11" s="6" customFormat="1" ht="35.25" customHeight="1" x14ac:dyDescent="0.25">
      <c r="A175" s="52"/>
      <c r="B175" s="53"/>
      <c r="C175" s="8" t="s">
        <v>4</v>
      </c>
      <c r="D175" s="27">
        <f t="shared" ref="D175:D178" si="86">E175+F175+G175+H175+I175+J175</f>
        <v>0</v>
      </c>
      <c r="E175" s="33">
        <f>E170</f>
        <v>0</v>
      </c>
      <c r="F175" s="33">
        <f t="shared" ref="F175:J175" si="87">F170</f>
        <v>0</v>
      </c>
      <c r="G175" s="33">
        <f t="shared" si="87"/>
        <v>0</v>
      </c>
      <c r="H175" s="33">
        <f t="shared" si="87"/>
        <v>0</v>
      </c>
      <c r="I175" s="33">
        <f t="shared" si="87"/>
        <v>0</v>
      </c>
      <c r="J175" s="33">
        <f t="shared" si="87"/>
        <v>0</v>
      </c>
      <c r="K175" s="48"/>
    </row>
    <row r="176" spans="1:11" s="6" customFormat="1" ht="31.5" customHeight="1" x14ac:dyDescent="0.25">
      <c r="A176" s="52"/>
      <c r="B176" s="53"/>
      <c r="C176" s="8" t="s">
        <v>5</v>
      </c>
      <c r="D176" s="27">
        <f t="shared" si="86"/>
        <v>1161.17</v>
      </c>
      <c r="E176" s="33">
        <f t="shared" ref="E176:J178" si="88">E171</f>
        <v>1161.17</v>
      </c>
      <c r="F176" s="33">
        <f t="shared" si="88"/>
        <v>0</v>
      </c>
      <c r="G176" s="33">
        <f t="shared" si="88"/>
        <v>0</v>
      </c>
      <c r="H176" s="33">
        <f t="shared" si="88"/>
        <v>0</v>
      </c>
      <c r="I176" s="33">
        <f t="shared" si="88"/>
        <v>0</v>
      </c>
      <c r="J176" s="33">
        <f t="shared" si="88"/>
        <v>0</v>
      </c>
      <c r="K176" s="48"/>
    </row>
    <row r="177" spans="1:14" s="6" customFormat="1" ht="29.25" customHeight="1" x14ac:dyDescent="0.25">
      <c r="A177" s="52"/>
      <c r="B177" s="53"/>
      <c r="C177" s="8" t="s">
        <v>6</v>
      </c>
      <c r="D177" s="27">
        <f t="shared" si="86"/>
        <v>4813.83</v>
      </c>
      <c r="E177" s="33">
        <f t="shared" si="88"/>
        <v>2813.83</v>
      </c>
      <c r="F177" s="33">
        <f t="shared" si="88"/>
        <v>0</v>
      </c>
      <c r="G177" s="33">
        <f t="shared" si="88"/>
        <v>0</v>
      </c>
      <c r="H177" s="33">
        <f t="shared" si="88"/>
        <v>2000</v>
      </c>
      <c r="I177" s="33">
        <f t="shared" si="88"/>
        <v>0</v>
      </c>
      <c r="J177" s="33">
        <f t="shared" si="88"/>
        <v>0</v>
      </c>
      <c r="K177" s="48"/>
    </row>
    <row r="178" spans="1:14" s="6" customFormat="1" ht="38.25" customHeight="1" x14ac:dyDescent="0.25">
      <c r="A178" s="54"/>
      <c r="B178" s="55"/>
      <c r="C178" s="8" t="s">
        <v>7</v>
      </c>
      <c r="D178" s="27">
        <f t="shared" si="86"/>
        <v>50</v>
      </c>
      <c r="E178" s="33">
        <f t="shared" si="88"/>
        <v>50</v>
      </c>
      <c r="F178" s="33">
        <f t="shared" si="88"/>
        <v>0</v>
      </c>
      <c r="G178" s="33">
        <f t="shared" si="88"/>
        <v>0</v>
      </c>
      <c r="H178" s="33">
        <f t="shared" si="88"/>
        <v>0</v>
      </c>
      <c r="I178" s="33">
        <f t="shared" si="88"/>
        <v>0</v>
      </c>
      <c r="J178" s="33">
        <f t="shared" si="88"/>
        <v>0</v>
      </c>
      <c r="K178" s="49"/>
    </row>
    <row r="179" spans="1:14" ht="36.75" customHeight="1" x14ac:dyDescent="0.25">
      <c r="A179" s="62" t="s">
        <v>77</v>
      </c>
      <c r="B179" s="63"/>
      <c r="C179" s="36" t="s">
        <v>8</v>
      </c>
      <c r="D179" s="41">
        <f>E179+F179+G179+H179+I179+J179</f>
        <v>30021.599999999999</v>
      </c>
      <c r="E179" s="34">
        <f t="shared" ref="E179" si="89">E180+E181+E182+E183</f>
        <v>6330</v>
      </c>
      <c r="F179" s="34">
        <f>F180+F181+F182+F183</f>
        <v>3691.6</v>
      </c>
      <c r="G179" s="28">
        <f>G180+G181+G182+G183</f>
        <v>4500</v>
      </c>
      <c r="H179" s="28">
        <f t="shared" ref="H179:J179" si="90">H180+H181+H182+H183</f>
        <v>6500</v>
      </c>
      <c r="I179" s="28">
        <f t="shared" si="90"/>
        <v>4500</v>
      </c>
      <c r="J179" s="28">
        <f t="shared" si="90"/>
        <v>4500</v>
      </c>
      <c r="K179" s="47"/>
    </row>
    <row r="180" spans="1:14" ht="35.25" customHeight="1" x14ac:dyDescent="0.25">
      <c r="A180" s="64"/>
      <c r="B180" s="65"/>
      <c r="C180" s="8" t="s">
        <v>4</v>
      </c>
      <c r="D180" s="41">
        <f>E180+F180+G180</f>
        <v>0</v>
      </c>
      <c r="E180" s="35">
        <f>E164+E175</f>
        <v>0</v>
      </c>
      <c r="F180" s="35">
        <f t="shared" ref="F180:J180" si="91">F164+F175</f>
        <v>0</v>
      </c>
      <c r="G180" s="24">
        <f t="shared" si="91"/>
        <v>0</v>
      </c>
      <c r="H180" s="24">
        <f t="shared" si="91"/>
        <v>0</v>
      </c>
      <c r="I180" s="24">
        <f t="shared" si="91"/>
        <v>0</v>
      </c>
      <c r="J180" s="24">
        <f t="shared" si="91"/>
        <v>0</v>
      </c>
      <c r="K180" s="48"/>
    </row>
    <row r="181" spans="1:14" ht="35.25" customHeight="1" x14ac:dyDescent="0.25">
      <c r="A181" s="64"/>
      <c r="B181" s="65"/>
      <c r="C181" s="8" t="s">
        <v>5</v>
      </c>
      <c r="D181" s="41">
        <f t="shared" ref="D181:D183" si="92">E181+F181+G181</f>
        <v>2147.77</v>
      </c>
      <c r="E181" s="35">
        <f>E165+E176</f>
        <v>1161.17</v>
      </c>
      <c r="F181" s="35">
        <f t="shared" ref="E181:J183" si="93">F165+F176</f>
        <v>986.6</v>
      </c>
      <c r="G181" s="24">
        <f t="shared" si="93"/>
        <v>0</v>
      </c>
      <c r="H181" s="24">
        <f t="shared" si="93"/>
        <v>0</v>
      </c>
      <c r="I181" s="24">
        <f t="shared" si="93"/>
        <v>0</v>
      </c>
      <c r="J181" s="24">
        <f t="shared" si="93"/>
        <v>0</v>
      </c>
      <c r="K181" s="48"/>
    </row>
    <row r="182" spans="1:14" ht="29.25" customHeight="1" x14ac:dyDescent="0.25">
      <c r="A182" s="64"/>
      <c r="B182" s="65"/>
      <c r="C182" s="8" t="s">
        <v>6</v>
      </c>
      <c r="D182" s="27">
        <f t="shared" si="92"/>
        <v>12323.83</v>
      </c>
      <c r="E182" s="24">
        <f t="shared" si="93"/>
        <v>5118.83</v>
      </c>
      <c r="F182" s="24">
        <f t="shared" si="93"/>
        <v>2705</v>
      </c>
      <c r="G182" s="24">
        <f t="shared" si="93"/>
        <v>4500</v>
      </c>
      <c r="H182" s="24">
        <f t="shared" si="93"/>
        <v>6500</v>
      </c>
      <c r="I182" s="24">
        <f t="shared" si="93"/>
        <v>4500</v>
      </c>
      <c r="J182" s="24">
        <f t="shared" si="93"/>
        <v>4500</v>
      </c>
      <c r="K182" s="48"/>
    </row>
    <row r="183" spans="1:14" ht="34.5" customHeight="1" x14ac:dyDescent="0.25">
      <c r="A183" s="66"/>
      <c r="B183" s="67"/>
      <c r="C183" s="8" t="s">
        <v>7</v>
      </c>
      <c r="D183" s="27">
        <f t="shared" si="92"/>
        <v>50</v>
      </c>
      <c r="E183" s="24">
        <f t="shared" si="93"/>
        <v>50</v>
      </c>
      <c r="F183" s="24">
        <f t="shared" si="93"/>
        <v>0</v>
      </c>
      <c r="G183" s="24">
        <f t="shared" si="93"/>
        <v>0</v>
      </c>
      <c r="H183" s="24">
        <f t="shared" si="93"/>
        <v>0</v>
      </c>
      <c r="I183" s="24">
        <f t="shared" si="93"/>
        <v>0</v>
      </c>
      <c r="J183" s="24">
        <f t="shared" si="93"/>
        <v>0</v>
      </c>
      <c r="K183" s="49"/>
    </row>
    <row r="184" spans="1:14" ht="39.75" customHeight="1" x14ac:dyDescent="0.25">
      <c r="A184" s="107" t="s">
        <v>78</v>
      </c>
      <c r="B184" s="108"/>
      <c r="C184" s="46" t="s">
        <v>8</v>
      </c>
      <c r="D184" s="25">
        <f>E184+F184+G184+H184+I184+J184</f>
        <v>53185.250759999995</v>
      </c>
      <c r="E184" s="25">
        <f>SUM(E185:E188)</f>
        <v>7552.6247599999997</v>
      </c>
      <c r="F184" s="25">
        <f>SUM(F185:F188)</f>
        <v>5672.6260000000002</v>
      </c>
      <c r="G184" s="25">
        <f>SUM(G185:G188)</f>
        <v>6535</v>
      </c>
      <c r="H184" s="11">
        <f>SUM(H185:H188)</f>
        <v>12495</v>
      </c>
      <c r="I184" s="11">
        <f t="shared" ref="I184:J184" si="94">SUM(I185:I188)</f>
        <v>10435</v>
      </c>
      <c r="J184" s="11">
        <f t="shared" si="94"/>
        <v>10495</v>
      </c>
      <c r="K184" s="47"/>
      <c r="N184" s="2" t="s">
        <v>9</v>
      </c>
    </row>
    <row r="185" spans="1:14" ht="30" x14ac:dyDescent="0.25">
      <c r="A185" s="108"/>
      <c r="B185" s="108"/>
      <c r="C185" s="39" t="s">
        <v>4</v>
      </c>
      <c r="D185" s="25">
        <f t="shared" ref="D185:D188" si="95">E185+F185+G185+H185+I185+J185</f>
        <v>0</v>
      </c>
      <c r="E185" s="35">
        <f>E46+E105+E147+E180</f>
        <v>0</v>
      </c>
      <c r="F185" s="35">
        <f t="shared" ref="E185:J188" si="96">F46+F105+F147+F180</f>
        <v>0</v>
      </c>
      <c r="G185" s="35">
        <f t="shared" si="96"/>
        <v>0</v>
      </c>
      <c r="H185" s="24">
        <f t="shared" si="96"/>
        <v>0</v>
      </c>
      <c r="I185" s="24">
        <f t="shared" si="96"/>
        <v>0</v>
      </c>
      <c r="J185" s="24">
        <f t="shared" si="96"/>
        <v>0</v>
      </c>
      <c r="K185" s="48"/>
    </row>
    <row r="186" spans="1:14" x14ac:dyDescent="0.25">
      <c r="A186" s="108"/>
      <c r="B186" s="108"/>
      <c r="C186" s="39" t="s">
        <v>5</v>
      </c>
      <c r="D186" s="25">
        <f t="shared" si="95"/>
        <v>5408.37086</v>
      </c>
      <c r="E186" s="35">
        <f>E47+E106+E148+E181</f>
        <v>1738.74486</v>
      </c>
      <c r="F186" s="35">
        <f t="shared" si="96"/>
        <v>1529.6260000000002</v>
      </c>
      <c r="G186" s="35">
        <f t="shared" si="96"/>
        <v>535</v>
      </c>
      <c r="H186" s="24">
        <f t="shared" si="96"/>
        <v>535</v>
      </c>
      <c r="I186" s="24">
        <f t="shared" si="96"/>
        <v>535</v>
      </c>
      <c r="J186" s="24">
        <f t="shared" si="96"/>
        <v>535</v>
      </c>
      <c r="K186" s="48"/>
    </row>
    <row r="187" spans="1:14" x14ac:dyDescent="0.25">
      <c r="A187" s="108"/>
      <c r="B187" s="108"/>
      <c r="C187" s="39" t="s">
        <v>6</v>
      </c>
      <c r="D187" s="25">
        <f t="shared" si="95"/>
        <v>47726.8799</v>
      </c>
      <c r="E187" s="35">
        <f t="shared" si="96"/>
        <v>5763.8798999999999</v>
      </c>
      <c r="F187" s="35">
        <f t="shared" si="96"/>
        <v>4143</v>
      </c>
      <c r="G187" s="35">
        <f t="shared" si="96"/>
        <v>6000</v>
      </c>
      <c r="H187" s="24">
        <f t="shared" si="96"/>
        <v>11960</v>
      </c>
      <c r="I187" s="24">
        <f t="shared" si="96"/>
        <v>9900</v>
      </c>
      <c r="J187" s="24">
        <f t="shared" si="96"/>
        <v>9960</v>
      </c>
      <c r="K187" s="48"/>
    </row>
    <row r="188" spans="1:14" ht="35.25" customHeight="1" x14ac:dyDescent="0.25">
      <c r="A188" s="108"/>
      <c r="B188" s="108"/>
      <c r="C188" s="39" t="s">
        <v>7</v>
      </c>
      <c r="D188" s="25">
        <f t="shared" si="95"/>
        <v>50</v>
      </c>
      <c r="E188" s="35">
        <f t="shared" si="96"/>
        <v>50</v>
      </c>
      <c r="F188" s="35">
        <f t="shared" si="96"/>
        <v>0</v>
      </c>
      <c r="G188" s="35">
        <f t="shared" si="96"/>
        <v>0</v>
      </c>
      <c r="H188" s="24">
        <f t="shared" si="96"/>
        <v>0</v>
      </c>
      <c r="I188" s="24">
        <f t="shared" si="96"/>
        <v>0</v>
      </c>
      <c r="J188" s="24">
        <f t="shared" si="96"/>
        <v>0</v>
      </c>
      <c r="K188" s="49"/>
    </row>
    <row r="194" spans="6:6" x14ac:dyDescent="0.25">
      <c r="F194" s="2" t="s">
        <v>9</v>
      </c>
    </row>
  </sheetData>
  <mergeCells count="115">
    <mergeCell ref="A3:K3"/>
    <mergeCell ref="C8:C9"/>
    <mergeCell ref="G8:G9"/>
    <mergeCell ref="F8:F9"/>
    <mergeCell ref="D8:D9"/>
    <mergeCell ref="E8:E9"/>
    <mergeCell ref="A6:K6"/>
    <mergeCell ref="K35:K39"/>
    <mergeCell ref="K45:K49"/>
    <mergeCell ref="A45:B49"/>
    <mergeCell ref="A35:A39"/>
    <mergeCell ref="A7:K7"/>
    <mergeCell ref="B8:B13"/>
    <mergeCell ref="A4:A5"/>
    <mergeCell ref="A8:A13"/>
    <mergeCell ref="K8:K13"/>
    <mergeCell ref="A30:A34"/>
    <mergeCell ref="K30:K34"/>
    <mergeCell ref="B35:B39"/>
    <mergeCell ref="A24:K24"/>
    <mergeCell ref="C4:C5"/>
    <mergeCell ref="B4:B5"/>
    <mergeCell ref="A25:A29"/>
    <mergeCell ref="K4:K5"/>
    <mergeCell ref="A184:B188"/>
    <mergeCell ref="K184:K188"/>
    <mergeCell ref="K104:K108"/>
    <mergeCell ref="A111:A115"/>
    <mergeCell ref="B111:B115"/>
    <mergeCell ref="K111:K115"/>
    <mergeCell ref="K116:K120"/>
    <mergeCell ref="B121:B125"/>
    <mergeCell ref="B131:B135"/>
    <mergeCell ref="A110:K110"/>
    <mergeCell ref="A158:A162"/>
    <mergeCell ref="B158:B162"/>
    <mergeCell ref="A179:B183"/>
    <mergeCell ref="K179:K183"/>
    <mergeCell ref="K158:K162"/>
    <mergeCell ref="A116:A120"/>
    <mergeCell ref="B169:B173"/>
    <mergeCell ref="K169:K173"/>
    <mergeCell ref="A146:B150"/>
    <mergeCell ref="K146:K150"/>
    <mergeCell ref="B116:B120"/>
    <mergeCell ref="A153:A157"/>
    <mergeCell ref="B153:B157"/>
    <mergeCell ref="A169:A173"/>
    <mergeCell ref="K83:K87"/>
    <mergeCell ref="A109:K109"/>
    <mergeCell ref="K62:K66"/>
    <mergeCell ref="A152:K152"/>
    <mergeCell ref="A168:K168"/>
    <mergeCell ref="A151:K151"/>
    <mergeCell ref="K153:K157"/>
    <mergeCell ref="A121:A125"/>
    <mergeCell ref="K121:K125"/>
    <mergeCell ref="K126:K130"/>
    <mergeCell ref="A126:A130"/>
    <mergeCell ref="A131:A135"/>
    <mergeCell ref="B126:B130"/>
    <mergeCell ref="K131:K136"/>
    <mergeCell ref="K137:K140"/>
    <mergeCell ref="B136:B140"/>
    <mergeCell ref="A136:A140"/>
    <mergeCell ref="K94:K98"/>
    <mergeCell ref="B94:B98"/>
    <mergeCell ref="A94:A98"/>
    <mergeCell ref="A93:K93"/>
    <mergeCell ref="D4:J4"/>
    <mergeCell ref="H8:H9"/>
    <mergeCell ref="I8:I9"/>
    <mergeCell ref="B30:B34"/>
    <mergeCell ref="J8:J9"/>
    <mergeCell ref="B14:B18"/>
    <mergeCell ref="A50:K50"/>
    <mergeCell ref="B83:B87"/>
    <mergeCell ref="A83:A87"/>
    <mergeCell ref="B52:B56"/>
    <mergeCell ref="A52:A56"/>
    <mergeCell ref="K52:K56"/>
    <mergeCell ref="B78:B82"/>
    <mergeCell ref="B62:B66"/>
    <mergeCell ref="A62:A66"/>
    <mergeCell ref="A77:K77"/>
    <mergeCell ref="B67:B71"/>
    <mergeCell ref="A67:A71"/>
    <mergeCell ref="K67:K71"/>
    <mergeCell ref="K78:K82"/>
    <mergeCell ref="A78:A82"/>
    <mergeCell ref="B57:B61"/>
    <mergeCell ref="A57:A61"/>
    <mergeCell ref="K19:K23"/>
    <mergeCell ref="A19:B23"/>
    <mergeCell ref="K40:K44"/>
    <mergeCell ref="A40:B44"/>
    <mergeCell ref="K72:K76"/>
    <mergeCell ref="A72:B76"/>
    <mergeCell ref="A14:A18"/>
    <mergeCell ref="K14:K18"/>
    <mergeCell ref="K25:K29"/>
    <mergeCell ref="B25:B29"/>
    <mergeCell ref="K57:K61"/>
    <mergeCell ref="A51:K51"/>
    <mergeCell ref="K174:K178"/>
    <mergeCell ref="A174:B178"/>
    <mergeCell ref="K88:K92"/>
    <mergeCell ref="A88:B92"/>
    <mergeCell ref="A99:B103"/>
    <mergeCell ref="K99:K103"/>
    <mergeCell ref="K141:K145"/>
    <mergeCell ref="A141:B145"/>
    <mergeCell ref="K163:K167"/>
    <mergeCell ref="A163:B167"/>
    <mergeCell ref="A104:B108"/>
  </mergeCells>
  <printOptions horizontalCentered="1"/>
  <pageMargins left="0.11811023622047245" right="0.11811023622047245" top="0.59055118110236227" bottom="0.59055118110236227" header="0.31496062992125984" footer="0.31496062992125984"/>
  <pageSetup paperSize="9" scale="39" orientation="landscape" r:id="rId1"/>
  <rowBreaks count="5" manualBreakCount="5">
    <brk id="23" max="10" man="1"/>
    <brk id="49" max="10" man="1"/>
    <brk id="76" max="10" man="1"/>
    <brk id="108" max="10" man="1"/>
    <brk id="150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мероприятий</vt:lpstr>
      <vt:lpstr>'Перечень мероприятий'!Область_печати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2022-11-14T12:00:47Z</dcterms:modified>
</cp:coreProperties>
</file>