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D918CB34-3362-4CDE-8B6E-FA7B6C5B372F}" xr6:coauthVersionLast="45" xr6:coauthVersionMax="45" xr10:uidLastSave="{00000000-0000-0000-0000-000000000000}"/>
  <bookViews>
    <workbookView xWindow="-120" yWindow="-120" windowWidth="29040" windowHeight="15840" tabRatio="709" xr2:uid="{00000000-000D-0000-FFFF-FFFF00000000}"/>
  </bookViews>
  <sheets>
    <sheet name="Перечень мероприятий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9" i="2" l="1"/>
  <c r="D149" i="2"/>
  <c r="H134" i="2"/>
  <c r="G134" i="2"/>
  <c r="G95" i="2"/>
  <c r="F95" i="2"/>
  <c r="D163" i="2"/>
  <c r="D161" i="2"/>
  <c r="D160" i="2"/>
  <c r="D158" i="2"/>
  <c r="D157" i="2"/>
  <c r="D156" i="2"/>
  <c r="D155" i="2"/>
  <c r="D153" i="2"/>
  <c r="D152" i="2"/>
  <c r="D151" i="2"/>
  <c r="D150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2" i="2"/>
  <c r="D131" i="2"/>
  <c r="D130" i="2"/>
  <c r="D129" i="2"/>
  <c r="D128" i="2"/>
  <c r="D119" i="2"/>
  <c r="D118" i="2"/>
  <c r="D116" i="2"/>
  <c r="D115" i="2"/>
  <c r="D114" i="2"/>
  <c r="D113" i="2"/>
  <c r="D99" i="2"/>
  <c r="D98" i="2"/>
  <c r="D97" i="2"/>
  <c r="D52" i="2"/>
  <c r="D51" i="2"/>
  <c r="D50" i="2"/>
  <c r="D46" i="2"/>
  <c r="D45" i="2"/>
  <c r="D44" i="2"/>
  <c r="D19" i="2"/>
  <c r="D17" i="2"/>
  <c r="D16" i="2"/>
  <c r="D15" i="2"/>
  <c r="D14" i="2"/>
  <c r="D13" i="2"/>
  <c r="D9" i="2"/>
  <c r="D10" i="2"/>
  <c r="D11" i="2"/>
  <c r="D12" i="2"/>
  <c r="G8" i="2"/>
  <c r="D8" i="2"/>
  <c r="H158" i="2"/>
  <c r="G158" i="2"/>
  <c r="G132" i="2"/>
  <c r="D124" i="2"/>
  <c r="D125" i="2"/>
  <c r="D126" i="2"/>
  <c r="D120" i="2"/>
  <c r="D121" i="2"/>
  <c r="D122" i="2"/>
  <c r="D134" i="2" l="1"/>
  <c r="D95" i="2"/>
  <c r="H157" i="2"/>
  <c r="H162" i="2" s="1"/>
  <c r="H156" i="2"/>
  <c r="H161" i="2" s="1"/>
  <c r="H155" i="2"/>
  <c r="H160" i="2" s="1"/>
  <c r="E163" i="2"/>
  <c r="E162" i="2"/>
  <c r="E161" i="2"/>
  <c r="E160" i="2"/>
  <c r="F163" i="2"/>
  <c r="F162" i="2"/>
  <c r="F161" i="2"/>
  <c r="F160" i="2"/>
  <c r="G163" i="2"/>
  <c r="G162" i="2"/>
  <c r="G161" i="2"/>
  <c r="G160" i="2"/>
  <c r="H163" i="2"/>
  <c r="I162" i="2"/>
  <c r="I161" i="2"/>
  <c r="I160" i="2"/>
  <c r="J163" i="2"/>
  <c r="J162" i="2"/>
  <c r="J161" i="2"/>
  <c r="J160" i="2"/>
  <c r="E34" i="2"/>
  <c r="F34" i="2"/>
  <c r="J34" i="2"/>
  <c r="I34" i="2"/>
  <c r="D35" i="2"/>
  <c r="D38" i="2"/>
  <c r="D37" i="2"/>
  <c r="D36" i="2"/>
  <c r="H34" i="2"/>
  <c r="G34" i="2"/>
  <c r="D162" i="2" l="1"/>
  <c r="D34" i="2"/>
  <c r="G155" i="2" l="1"/>
  <c r="G156" i="2"/>
  <c r="G157" i="2"/>
  <c r="G118" i="2"/>
  <c r="D57" i="2" l="1"/>
  <c r="D54" i="2"/>
  <c r="G130" i="2" l="1"/>
  <c r="G129" i="2"/>
  <c r="G131" i="2"/>
  <c r="I129" i="2"/>
  <c r="I128" i="2"/>
  <c r="J128" i="2"/>
  <c r="H129" i="2"/>
  <c r="H130" i="2"/>
  <c r="H128" i="2"/>
  <c r="G128" i="2" l="1"/>
  <c r="F101" i="2"/>
  <c r="G113" i="2"/>
  <c r="J73" i="2" l="1"/>
  <c r="J72" i="2"/>
  <c r="I72" i="2" s="1"/>
  <c r="H72" i="2" s="1"/>
  <c r="G72" i="2" s="1"/>
  <c r="J71" i="2"/>
  <c r="I71" i="2" s="1"/>
  <c r="H71" i="2" s="1"/>
  <c r="J70" i="2"/>
  <c r="F72" i="2" l="1"/>
  <c r="G71" i="2"/>
  <c r="I73" i="2"/>
  <c r="J69" i="2"/>
  <c r="I70" i="2"/>
  <c r="F71" i="2" l="1"/>
  <c r="H73" i="2"/>
  <c r="E72" i="2"/>
  <c r="I69" i="2"/>
  <c r="H70" i="2"/>
  <c r="D72" i="2" l="1"/>
  <c r="G73" i="2"/>
  <c r="E71" i="2"/>
  <c r="G70" i="2"/>
  <c r="H69" i="2"/>
  <c r="D71" i="2" l="1"/>
  <c r="F73" i="2"/>
  <c r="F70" i="2"/>
  <c r="G69" i="2"/>
  <c r="E73" i="2" l="1"/>
  <c r="E70" i="2"/>
  <c r="F69" i="2"/>
  <c r="D73" i="2" l="1"/>
  <c r="D70" i="2"/>
  <c r="E69" i="2"/>
  <c r="D69" i="2" l="1"/>
  <c r="J153" i="2" l="1"/>
  <c r="I153" i="2" s="1"/>
  <c r="H153" i="2" s="1"/>
  <c r="J152" i="2"/>
  <c r="I152" i="2" s="1"/>
  <c r="H152" i="2" s="1"/>
  <c r="J151" i="2"/>
  <c r="I151" i="2" s="1"/>
  <c r="H151" i="2" s="1"/>
  <c r="J150" i="2"/>
  <c r="I150" i="2" s="1"/>
  <c r="H150" i="2" s="1"/>
  <c r="J148" i="2"/>
  <c r="I148" i="2" s="1"/>
  <c r="J147" i="2"/>
  <c r="I147" i="2" s="1"/>
  <c r="J146" i="2"/>
  <c r="I146" i="2" s="1"/>
  <c r="J145" i="2"/>
  <c r="I145" i="2" s="1"/>
  <c r="J143" i="2"/>
  <c r="I143" i="2" s="1"/>
  <c r="H143" i="2" s="1"/>
  <c r="J142" i="2"/>
  <c r="I142" i="2" s="1"/>
  <c r="H142" i="2" s="1"/>
  <c r="F142" i="2" s="1"/>
  <c r="E142" i="2" s="1"/>
  <c r="J141" i="2"/>
  <c r="I141" i="2" s="1"/>
  <c r="H141" i="2" s="1"/>
  <c r="F141" i="2" s="1"/>
  <c r="E141" i="2" s="1"/>
  <c r="J140" i="2"/>
  <c r="I140" i="2" s="1"/>
  <c r="H140" i="2" s="1"/>
  <c r="J138" i="2"/>
  <c r="I138" i="2" s="1"/>
  <c r="J137" i="2"/>
  <c r="I137" i="2" s="1"/>
  <c r="J136" i="2"/>
  <c r="I136" i="2" s="1"/>
  <c r="J135" i="2"/>
  <c r="I135" i="2" s="1"/>
  <c r="J127" i="2"/>
  <c r="I127" i="2" s="1"/>
  <c r="H127" i="2" s="1"/>
  <c r="J126" i="2"/>
  <c r="J125" i="2"/>
  <c r="J124" i="2"/>
  <c r="J129" i="2" s="1"/>
  <c r="J63" i="2"/>
  <c r="J62" i="2"/>
  <c r="I62" i="2" s="1"/>
  <c r="H62" i="2" s="1"/>
  <c r="G62" i="2" s="1"/>
  <c r="J60" i="2"/>
  <c r="I60" i="2" s="1"/>
  <c r="J53" i="2"/>
  <c r="I53" i="2" s="1"/>
  <c r="H53" i="2" s="1"/>
  <c r="G53" i="2" s="1"/>
  <c r="F53" i="2" s="1"/>
  <c r="E53" i="2" s="1"/>
  <c r="J52" i="2"/>
  <c r="I52" i="2" s="1"/>
  <c r="H52" i="2" s="1"/>
  <c r="J51" i="2"/>
  <c r="I51" i="2" s="1"/>
  <c r="H51" i="2" s="1"/>
  <c r="J50" i="2"/>
  <c r="I50" i="2" s="1"/>
  <c r="H50" i="2" s="1"/>
  <c r="G50" i="2" s="1"/>
  <c r="F50" i="2" s="1"/>
  <c r="E50" i="2" s="1"/>
  <c r="J48" i="2"/>
  <c r="I48" i="2" s="1"/>
  <c r="H48" i="2" s="1"/>
  <c r="G48" i="2" s="1"/>
  <c r="F48" i="2" s="1"/>
  <c r="E48" i="2" s="1"/>
  <c r="J47" i="2"/>
  <c r="I47" i="2" s="1"/>
  <c r="H47" i="2" s="1"/>
  <c r="G47" i="2" s="1"/>
  <c r="F47" i="2" s="1"/>
  <c r="E47" i="2" s="1"/>
  <c r="J45" i="2"/>
  <c r="I45" i="2" s="1"/>
  <c r="H45" i="2" s="1"/>
  <c r="G45" i="2" s="1"/>
  <c r="F45" i="2" s="1"/>
  <c r="E45" i="2" s="1"/>
  <c r="J43" i="2"/>
  <c r="I43" i="2" s="1"/>
  <c r="H43" i="2" s="1"/>
  <c r="G43" i="2" s="1"/>
  <c r="F43" i="2" s="1"/>
  <c r="E43" i="2" s="1"/>
  <c r="J42" i="2"/>
  <c r="I42" i="2" s="1"/>
  <c r="H42" i="2" s="1"/>
  <c r="G42" i="2" s="1"/>
  <c r="F42" i="2" s="1"/>
  <c r="E42" i="2" s="1"/>
  <c r="J41" i="2"/>
  <c r="I41" i="2" s="1"/>
  <c r="H41" i="2" s="1"/>
  <c r="G41" i="2" s="1"/>
  <c r="J40" i="2"/>
  <c r="I40" i="2" s="1"/>
  <c r="H40" i="2" s="1"/>
  <c r="G40" i="2" s="1"/>
  <c r="F40" i="2" s="1"/>
  <c r="E40" i="2" s="1"/>
  <c r="J33" i="2"/>
  <c r="I33" i="2" s="1"/>
  <c r="H33" i="2" s="1"/>
  <c r="G33" i="2" s="1"/>
  <c r="J32" i="2"/>
  <c r="I32" i="2" s="1"/>
  <c r="H32" i="2" s="1"/>
  <c r="G32" i="2" s="1"/>
  <c r="J31" i="2"/>
  <c r="I31" i="2" s="1"/>
  <c r="H31" i="2" s="1"/>
  <c r="G31" i="2" s="1"/>
  <c r="J30" i="2"/>
  <c r="J28" i="2"/>
  <c r="I28" i="2" s="1"/>
  <c r="H28" i="2" s="1"/>
  <c r="G28" i="2" s="1"/>
  <c r="J27" i="2"/>
  <c r="I27" i="2" s="1"/>
  <c r="H27" i="2" s="1"/>
  <c r="G27" i="2" s="1"/>
  <c r="J26" i="2"/>
  <c r="I26" i="2" s="1"/>
  <c r="H26" i="2" s="1"/>
  <c r="G26" i="2" s="1"/>
  <c r="J25" i="2"/>
  <c r="I25" i="2" s="1"/>
  <c r="H25" i="2" s="1"/>
  <c r="G25" i="2" s="1"/>
  <c r="F25" i="2" s="1"/>
  <c r="E25" i="2" s="1"/>
  <c r="D25" i="2" s="1"/>
  <c r="J23" i="2"/>
  <c r="I23" i="2" s="1"/>
  <c r="H23" i="2" s="1"/>
  <c r="G23" i="2" s="1"/>
  <c r="F23" i="2" s="1"/>
  <c r="E23" i="2" s="1"/>
  <c r="J20" i="2"/>
  <c r="F32" i="2" l="1"/>
  <c r="F33" i="2"/>
  <c r="E33" i="2" s="1"/>
  <c r="I30" i="2"/>
  <c r="J159" i="2"/>
  <c r="E139" i="2"/>
  <c r="G139" i="2"/>
  <c r="F31" i="2"/>
  <c r="I20" i="2"/>
  <c r="F26" i="2"/>
  <c r="F27" i="2"/>
  <c r="F28" i="2"/>
  <c r="F62" i="2"/>
  <c r="F41" i="2"/>
  <c r="I63" i="2"/>
  <c r="H60" i="2"/>
  <c r="I125" i="2"/>
  <c r="I130" i="2" s="1"/>
  <c r="J130" i="2"/>
  <c r="I126" i="2"/>
  <c r="J131" i="2"/>
  <c r="D127" i="2"/>
  <c r="D123" i="2" s="1"/>
  <c r="G123" i="2"/>
  <c r="E19" i="2"/>
  <c r="G39" i="2"/>
  <c r="H39" i="2"/>
  <c r="I39" i="2"/>
  <c r="J39" i="2"/>
  <c r="E49" i="2"/>
  <c r="E134" i="2"/>
  <c r="E144" i="2"/>
  <c r="E149" i="2"/>
  <c r="E31" i="2" l="1"/>
  <c r="H30" i="2"/>
  <c r="I159" i="2"/>
  <c r="E32" i="2"/>
  <c r="H20" i="2"/>
  <c r="E28" i="2"/>
  <c r="E27" i="2"/>
  <c r="E26" i="2"/>
  <c r="E41" i="2"/>
  <c r="E62" i="2"/>
  <c r="D62" i="2" s="1"/>
  <c r="H126" i="2"/>
  <c r="H131" i="2" s="1"/>
  <c r="I131" i="2"/>
  <c r="G60" i="2"/>
  <c r="F39" i="2"/>
  <c r="H63" i="2"/>
  <c r="I59" i="2"/>
  <c r="J59" i="2"/>
  <c r="D53" i="2"/>
  <c r="H159" i="2" l="1"/>
  <c r="G30" i="2"/>
  <c r="G20" i="2"/>
  <c r="D26" i="2"/>
  <c r="E24" i="2"/>
  <c r="F60" i="2"/>
  <c r="G63" i="2"/>
  <c r="H59" i="2"/>
  <c r="E39" i="2"/>
  <c r="G159" i="2" l="1"/>
  <c r="D159" i="2" s="1"/>
  <c r="G29" i="2"/>
  <c r="F30" i="2"/>
  <c r="F20" i="2"/>
  <c r="F19" i="2" s="1"/>
  <c r="F63" i="2"/>
  <c r="G59" i="2"/>
  <c r="E60" i="2"/>
  <c r="D48" i="2"/>
  <c r="D47" i="2"/>
  <c r="F44" i="2"/>
  <c r="G44" i="2"/>
  <c r="H44" i="2"/>
  <c r="I44" i="2"/>
  <c r="J44" i="2"/>
  <c r="F159" i="2" l="1"/>
  <c r="E30" i="2"/>
  <c r="F29" i="2"/>
  <c r="F59" i="2"/>
  <c r="D60" i="2"/>
  <c r="E63" i="2"/>
  <c r="D30" i="2" l="1"/>
  <c r="E29" i="2"/>
  <c r="D63" i="2"/>
  <c r="G49" i="2"/>
  <c r="D49" i="2" s="1"/>
  <c r="F49" i="2"/>
  <c r="H49" i="2"/>
  <c r="I49" i="2"/>
  <c r="J49" i="2"/>
  <c r="E159" i="2" l="1"/>
  <c r="F149" i="2"/>
  <c r="H149" i="2"/>
  <c r="I149" i="2"/>
  <c r="J149" i="2"/>
  <c r="F144" i="2"/>
  <c r="G144" i="2"/>
  <c r="H144" i="2"/>
  <c r="I144" i="2"/>
  <c r="J144" i="2"/>
  <c r="F139" i="2"/>
  <c r="H139" i="2"/>
  <c r="I139" i="2"/>
  <c r="J139" i="2"/>
  <c r="J134" i="2"/>
  <c r="I134" i="2"/>
  <c r="H154" i="2" l="1"/>
  <c r="G154" i="2"/>
  <c r="J29" i="2"/>
  <c r="I29" i="2"/>
  <c r="H29" i="2"/>
  <c r="G19" i="2"/>
  <c r="H19" i="2"/>
  <c r="I19" i="2"/>
  <c r="J19" i="2"/>
  <c r="D154" i="2" l="1"/>
  <c r="D22" i="2"/>
  <c r="D23" i="2" l="1"/>
  <c r="D21" i="2"/>
  <c r="D20" i="2" l="1"/>
  <c r="D117" i="2" l="1"/>
  <c r="D43" i="2" l="1"/>
  <c r="D42" i="2"/>
  <c r="D41" i="2"/>
  <c r="D40" i="2"/>
  <c r="D27" i="2"/>
  <c r="D28" i="2"/>
  <c r="G24" i="2"/>
  <c r="H24" i="2"/>
  <c r="I24" i="2"/>
  <c r="J24" i="2"/>
  <c r="D24" i="2" l="1"/>
  <c r="D39" i="2"/>
  <c r="F134" i="2" l="1"/>
  <c r="D32" i="2" l="1"/>
  <c r="D31" i="2"/>
  <c r="D33" i="2"/>
  <c r="D29" i="2"/>
</calcChain>
</file>

<file path=xl/sharedStrings.xml><?xml version="1.0" encoding="utf-8"?>
<sst xmlns="http://schemas.openxmlformats.org/spreadsheetml/2006/main" count="255" uniqueCount="90">
  <si>
    <t>Всего</t>
  </si>
  <si>
    <t>федеральный бюджет</t>
  </si>
  <si>
    <t>областной бюджет</t>
  </si>
  <si>
    <t>местный бюджет</t>
  </si>
  <si>
    <t>внебюджетные средства</t>
  </si>
  <si>
    <t>Управление образования и культуры</t>
  </si>
  <si>
    <t>2021 год</t>
  </si>
  <si>
    <t>2022 год</t>
  </si>
  <si>
    <t>2023 год</t>
  </si>
  <si>
    <t>2024 год</t>
  </si>
  <si>
    <t>2025 год</t>
  </si>
  <si>
    <t>Ответственный
исполнитель,
соисполнители</t>
  </si>
  <si>
    <t>Наименование
мероприятия</t>
  </si>
  <si>
    <t>Выполнена реконструкция  автомобильной дороги с твердым покрытием в с. Ильинско-Подомское (ул. Спортивная)</t>
  </si>
  <si>
    <t>Отремонтирован водопровод в с. Никольск</t>
  </si>
  <si>
    <t>Проведен капитальный ремонт стадиона</t>
  </si>
  <si>
    <t>Произведена реконструкция канализационных очистных сооружений</t>
  </si>
  <si>
    <t>Проведен капитальный ремонт здания начальной школы</t>
  </si>
  <si>
    <t>Проведено благоустройство общественной территории Детский игровой парк «Березки» в пос. Фоминский</t>
  </si>
  <si>
    <t>Выполнено строительство  автомобильной дороги с твердым покрытием в с. Ильинско-Подомское (от котельной «Колхозная» до урочища «Чома»)</t>
  </si>
  <si>
    <t>Разработана ПСД</t>
  </si>
  <si>
    <t>2026 год</t>
  </si>
  <si>
    <t>ПРИЛОЖЕНИЕ № 2
к муниципальной программе 
Вилегодского муниципального округа Архангельской области  «Комплексное развитие сельских территорий Вилегодского муниципального округа»</t>
  </si>
  <si>
    <t>Управление инфраструктурного развития</t>
  </si>
  <si>
    <t>Администрация Вилегодского муниципального округа</t>
  </si>
  <si>
    <t>ПЕРЕЧЕНЬ
мероприятий  муниципальной программы Вилегодского муниципального округа Архангельской области
«Комплексное развитие сельских территорий Вилегодского муниципального округа»</t>
  </si>
  <si>
    <t>Проведена экспертиза работ по МБУ "Культурно-досуговый центр"</t>
  </si>
  <si>
    <t>Проведен капитальный ремонт здания спального корпуса МБОУ «Ильинская СОШ»</t>
  </si>
  <si>
    <t>Проведены инженерные изыскания</t>
  </si>
  <si>
    <t>Объем финансирования, тыс. рублей</t>
  </si>
  <si>
    <t>Оплачены услуги на проведение авторского надзора по объекту</t>
  </si>
  <si>
    <t>Итого по проекту «Комплексное развитие села Никольск Вилегодского муниципального округа Архангельской области»</t>
  </si>
  <si>
    <t>Итого по проекту «Комплексное развитие села Ильинско-Подомское Вилегодского муниципального округа Архангельской области»</t>
  </si>
  <si>
    <t>Итого, в том числе</t>
  </si>
  <si>
    <t>Никольский территориальный отдел</t>
  </si>
  <si>
    <t>Ожидаемые конечные результаты реализации мероприятий</t>
  </si>
  <si>
    <t>Источники
финансирования</t>
  </si>
  <si>
    <t>Итого по муниципальной программе</t>
  </si>
  <si>
    <t xml:space="preserve">Введен 21-квартирный дом, площадью 927 кв.м. </t>
  </si>
  <si>
    <t xml:space="preserve">Проведен капитальный ремонт лыжероллерной трассы </t>
  </si>
  <si>
    <t>Построено 255,0 м автомобильной дороги местного значения, 1371,1 м водопроводных сетей, 791,7 м канализационных сетей, наружных тепловых сетей 348,1 м</t>
  </si>
  <si>
    <t>Закуплено оборудование, установлены опоры, проведена экспертиза</t>
  </si>
  <si>
    <t>Пострено 30 км распределительных газовых сетей в с. Ильинско-Подомское, с. Никольск</t>
  </si>
  <si>
    <t>Погашена задолженность</t>
  </si>
  <si>
    <t>Проведен капитальный ремонт здания школы</t>
  </si>
  <si>
    <t xml:space="preserve">Оказаны услуги по широкополосному доступу к информационно-коммуникационной сети Интернет по проводным и беспроводным сетям </t>
  </si>
  <si>
    <t>Населенные пункты обспечены оборудованием усиления сотовой связи</t>
  </si>
  <si>
    <t>Выполнена реконструкция автомобильной дороги с твердым покрытием в с. Никольск</t>
  </si>
  <si>
    <t>Управление инфраструктурного развития, Никольский территориальный отдел</t>
  </si>
  <si>
    <t>Проведена ГЭ по объекту</t>
  </si>
  <si>
    <t>Приложение № 1 к постановлению Администрации Вилегодского муниципального округа Архангельской области от ____________ № ___-мп</t>
  </si>
  <si>
    <t>1. ВП "Благоустройство сельских территоррий"</t>
  </si>
  <si>
    <t>1.1 Благоустройство общественной территории центральной площади с. Вилегодск и поъездного пути</t>
  </si>
  <si>
    <t>Вилегодский территориальный отдел</t>
  </si>
  <si>
    <t>Проведен ремонт покрытия площади и дорожного проезда, благоустроена общественная территория: проведено освещение; установлены урны и скамьи</t>
  </si>
  <si>
    <t>1.2 Устройство контейнерных площадок</t>
  </si>
  <si>
    <t>2. Основные направления муниципальной программы</t>
  </si>
  <si>
    <t>2.1 Благоустройство общественной территории Детский игровой парк «Березка» в пос. Фоминский</t>
  </si>
  <si>
    <t>2.2 Реконструкция автомобильной дороги с твердым покрытием в с. Никольск (до летней дойки)</t>
  </si>
  <si>
    <t>2.3 Реконструкция  автомобильной дороги с твердым покрытием в с. Ильинско-Подомское (ул. Спортивная)</t>
  </si>
  <si>
    <t>2.4 Строительство  автомобильной дороги с твердым покрытием в с. Ильинско-Подомское (от котельной «Колхозная» до урочища «Чома»)</t>
  </si>
  <si>
    <t>2.5 Разработка проектно-сметной документации по обустройству объектами инженерной инфраструктуры площадки под комплексную жилищную застройку по адресу: Архангельская область, Вилегодский район, село Ильинско-Подомское, ул. Советская</t>
  </si>
  <si>
    <t>2.6 Обустройство объектами инженерной инфраструктуры площадки под комплексную жилищную застройку  по адресу: Архангельская область, Вилегодский район, 
село Ильинско-Подомское, ул. Советская</t>
  </si>
  <si>
    <t>2.7 Оплата авторского надзора по объекту "Обустройство объектами инженерной инфраструктуры площадки под комплексную жилищную застройку по адресу: Архангельская область, Вилегодский район, 
село Ильинско-Подомское, ул. Советская</t>
  </si>
  <si>
    <t xml:space="preserve">2.8 Обустройство антенно-мачтового сооружения сотовой связи </t>
  </si>
  <si>
    <t>2.9 Установка базовой станции Фемто стандарта в с. Слобода, экспертиза ПСД</t>
  </si>
  <si>
    <t>2.10 Строительство распределительных газовых сетей в с. Ильинско-Подомское, с. Никольск</t>
  </si>
  <si>
    <t>2.11 Экспертиза дополнительных работ по МБУ "Культурно-досуговый центр"</t>
  </si>
  <si>
    <t>2.12 Инженерные изыскания на земельном участке в д. Соколова Гора (в местечке Чома)</t>
  </si>
  <si>
    <t>2.13 Расходы в целях исполнения испонительного листа в рамках муниципального контракта от 08.06.2018 № 1-КА/2018</t>
  </si>
  <si>
    <t>2.14 Закупка услуг по передаче данных для ОМСУ и объектов культуры, подключенных в рамках мероприятий проекта "Информационная инфраструктура"</t>
  </si>
  <si>
    <t>3. ВП "Развитие жилищного строительства на сельских территориях и повышение уровня благоустройства домовладений"</t>
  </si>
  <si>
    <t xml:space="preserve">3.1 Улучшение жилищных условий граждан, проживающих на сельских территориях  </t>
  </si>
  <si>
    <t>3.2 Проектирование и строительство многоквартирного жилого дома по адресу: Архангельская область, Вилегодский муниципальный округ, с. Ильинско-Подомское, ул. Советская</t>
  </si>
  <si>
    <t>3.3 Проведение госэкспертизы на проектно-сметную документацию и инженерные изыскания по объекту: строительство многоквартирного жилого дома по адресу: Архангельская область, Вилегодский муниципальный округ, с. Ильинско-Подомское, ул. Советская</t>
  </si>
  <si>
    <t>4. ВЦП "Современный облик сельских территорий"</t>
  </si>
  <si>
    <t>4.1 Реализация проекта «Комплексное развитие села Никольск Вилегодского муниципального округа Архангельской области»</t>
  </si>
  <si>
    <t>4.1.1 Капитальный ремонт здания школы МБОУ «Никольская СОШ» по адресу: Архангельская область, Вилегодский муниципальный округ, с. Никольск, ул. Школьная, д. 13А</t>
  </si>
  <si>
    <t>4.1.2 Капитальный ремонт здания начальной школы МБОУ «Никольская СОШ» по адресу: Архангельская область, Вилегодский муниципальный округ, с. Никольск, ул. Школьная, д. 7</t>
  </si>
  <si>
    <t>4.1.3 Капитальный ремонт водопровода в с. Никольск</t>
  </si>
  <si>
    <t>4.2 Реализация проекта «Комплексное развитие села Ильинско-Подомское Вилегодского муниципального округа Архангельской области»</t>
  </si>
  <si>
    <t>4.2.1 Капитальный ремонт здания спального корпуса МБОУ «Ильинская СОШ» по адресу: Архангельская область, Вилегодский муниципальный округ, с. Ильинско-Подомское, ул. Павлина Виноградова, д.11</t>
  </si>
  <si>
    <t>4.2.2 Капитальный ремонт лыжероллерной трассы МБОУ ДО «ДЮСШ «Виледь»</t>
  </si>
  <si>
    <t>4.2.3 Капитальный ремонт стадиона МБОУ ДО «ДЮСШ «Виледь», расположенного по адресу: Архангельская область, Вилегодский муниципальный округ, с. Ильинско-Подомское, ул. Заводская, д.1А</t>
  </si>
  <si>
    <t>4.2.4 Реконструкция канализационных очистных сооружений, расположенных по адресу: Архангельская область, Вилегодский муниципальный округ, с. Ильинско-Подомское, ул. Чапаева, д.15</t>
  </si>
  <si>
    <t>Выполнен ремонт автомобильной дороги, ведущей к канализационным очистным сооружениям в с. Ильинско-Подомское</t>
  </si>
  <si>
    <t xml:space="preserve">Селянский территориальный отдел </t>
  </si>
  <si>
    <t>Проведено устройство 22 контейнерных площадок в с. Ильинско-Подомское</t>
  </si>
  <si>
    <t>Введено (приобретено) 648 кв.м. жилья. Улучшены жилищные условия 12 участников</t>
  </si>
  <si>
    <t>2.4 Реконструкция автомобильной дороги, ведущей к канализационным очистным сооружениям в с. Ильинско-Подомское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</si>
</sst>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2" fontId="2" fillId="0" borderId="0" xfId="0" applyNumberFormat="1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Fill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1" fillId="0" borderId="0" xfId="0" applyNumberFormat="1" applyFont="1" applyBorder="1" applyAlignment="1">
      <alignment vertical="center" wrapText="1"/>
    </xf>
    <xf numFmtId="2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2" fontId="2" fillId="3" borderId="0" xfId="0" applyNumberFormat="1" applyFont="1" applyFill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65" fontId="7" fillId="4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165" fontId="3" fillId="5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2" fontId="6" fillId="3" borderId="3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2" fontId="3" fillId="0" borderId="7" xfId="0" applyNumberFormat="1" applyFont="1" applyBorder="1" applyAlignment="1">
      <alignment horizontal="left" vertical="center" wrapText="1"/>
    </xf>
    <xf numFmtId="2" fontId="3" fillId="0" borderId="0" xfId="0" applyNumberFormat="1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2" fontId="7" fillId="0" borderId="0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left" vertical="center" wrapText="1"/>
    </xf>
    <xf numFmtId="4" fontId="3" fillId="0" borderId="8" xfId="0" applyNumberFormat="1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left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4" fontId="6" fillId="3" borderId="3" xfId="0" applyNumberFormat="1" applyFont="1" applyFill="1" applyBorder="1" applyAlignment="1">
      <alignment horizontal="center" vertical="center" wrapText="1"/>
    </xf>
    <xf numFmtId="4" fontId="6" fillId="3" borderId="4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K176"/>
  <sheetViews>
    <sheetView tabSelected="1" view="pageBreakPreview" zoomScale="89" zoomScaleNormal="96" zoomScaleSheetLayoutView="89" workbookViewId="0">
      <pane ySplit="5" topLeftCell="A159" activePane="bottomLeft" state="frozen"/>
      <selection pane="bottomLeft" activeCell="H163" sqref="H163"/>
    </sheetView>
  </sheetViews>
  <sheetFormatPr defaultColWidth="9.140625" defaultRowHeight="15.75" x14ac:dyDescent="0.25"/>
  <cols>
    <col min="1" max="1" width="31.5703125" style="2" customWidth="1"/>
    <col min="2" max="2" width="22" style="2" customWidth="1"/>
    <col min="3" max="3" width="18.5703125" style="2" customWidth="1"/>
    <col min="4" max="4" width="13.5703125" style="2" customWidth="1"/>
    <col min="5" max="5" width="15.140625" style="3" customWidth="1"/>
    <col min="6" max="6" width="13" style="2" customWidth="1"/>
    <col min="7" max="7" width="15" style="2" customWidth="1"/>
    <col min="8" max="9" width="11.42578125" style="2" customWidth="1"/>
    <col min="10" max="10" width="12" style="2" customWidth="1"/>
    <col min="11" max="11" width="28" style="2" customWidth="1"/>
    <col min="12" max="13" width="10.7109375" style="2" bestFit="1" customWidth="1"/>
    <col min="14" max="14" width="9.140625" style="2"/>
    <col min="15" max="15" width="10.7109375" style="2" bestFit="1" customWidth="1"/>
    <col min="16" max="16384" width="9.140625" style="2"/>
  </cols>
  <sheetData>
    <row r="1" spans="1:11" s="8" customFormat="1" ht="38.25" customHeight="1" x14ac:dyDescent="0.25">
      <c r="E1" s="3"/>
      <c r="G1" s="70" t="s">
        <v>50</v>
      </c>
      <c r="H1" s="71"/>
      <c r="I1" s="71"/>
      <c r="J1" s="71"/>
      <c r="K1" s="71"/>
    </row>
    <row r="2" spans="1:11" ht="66.75" customHeight="1" x14ac:dyDescent="0.25">
      <c r="A2" s="1"/>
      <c r="B2" s="1"/>
      <c r="C2" s="1"/>
      <c r="D2" s="1"/>
      <c r="F2" s="5"/>
      <c r="G2" s="72" t="s">
        <v>22</v>
      </c>
      <c r="H2" s="73"/>
      <c r="I2" s="73"/>
      <c r="J2" s="73"/>
      <c r="K2" s="73"/>
    </row>
    <row r="3" spans="1:11" ht="54.75" customHeight="1" x14ac:dyDescent="0.25">
      <c r="A3" s="81" t="s">
        <v>25</v>
      </c>
      <c r="B3" s="81"/>
      <c r="C3" s="81"/>
      <c r="D3" s="81"/>
      <c r="E3" s="81"/>
      <c r="F3" s="81"/>
      <c r="G3" s="81"/>
      <c r="H3" s="81"/>
      <c r="I3" s="81"/>
      <c r="J3" s="81"/>
      <c r="K3" s="81"/>
    </row>
    <row r="4" spans="1:11" ht="37.5" customHeight="1" x14ac:dyDescent="0.25">
      <c r="A4" s="42" t="s">
        <v>12</v>
      </c>
      <c r="B4" s="42" t="s">
        <v>11</v>
      </c>
      <c r="C4" s="42" t="s">
        <v>36</v>
      </c>
      <c r="D4" s="42" t="s">
        <v>29</v>
      </c>
      <c r="E4" s="42"/>
      <c r="F4" s="42"/>
      <c r="G4" s="42"/>
      <c r="H4" s="42"/>
      <c r="I4" s="42"/>
      <c r="J4" s="42"/>
      <c r="K4" s="42" t="s">
        <v>35</v>
      </c>
    </row>
    <row r="5" spans="1:11" x14ac:dyDescent="0.25">
      <c r="A5" s="42"/>
      <c r="B5" s="42"/>
      <c r="C5" s="42"/>
      <c r="D5" s="9" t="s">
        <v>0</v>
      </c>
      <c r="E5" s="9" t="s">
        <v>6</v>
      </c>
      <c r="F5" s="9" t="s">
        <v>7</v>
      </c>
      <c r="G5" s="9" t="s">
        <v>8</v>
      </c>
      <c r="H5" s="9" t="s">
        <v>9</v>
      </c>
      <c r="I5" s="9" t="s">
        <v>10</v>
      </c>
      <c r="J5" s="9" t="s">
        <v>21</v>
      </c>
      <c r="K5" s="42"/>
    </row>
    <row r="6" spans="1:11" s="8" customFormat="1" x14ac:dyDescent="0.25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  <c r="K6" s="10">
        <v>11</v>
      </c>
    </row>
    <row r="7" spans="1:11" s="8" customFormat="1" x14ac:dyDescent="0.25">
      <c r="A7" s="62" t="s">
        <v>51</v>
      </c>
      <c r="B7" s="59"/>
      <c r="C7" s="59"/>
      <c r="D7" s="59"/>
      <c r="E7" s="59"/>
      <c r="F7" s="59"/>
      <c r="G7" s="59"/>
      <c r="H7" s="59"/>
      <c r="I7" s="59"/>
      <c r="J7" s="59"/>
      <c r="K7" s="60"/>
    </row>
    <row r="8" spans="1:11" s="8" customFormat="1" ht="29.25" customHeight="1" x14ac:dyDescent="0.25">
      <c r="A8" s="63" t="s">
        <v>52</v>
      </c>
      <c r="B8" s="56" t="s">
        <v>53</v>
      </c>
      <c r="C8" s="13" t="s">
        <v>33</v>
      </c>
      <c r="D8" s="32">
        <f t="shared" ref="D8:D17" si="0">SUM(E8:J8)</f>
        <v>676.04399999999998</v>
      </c>
      <c r="E8" s="32">
        <v>0</v>
      </c>
      <c r="F8" s="33">
        <v>0</v>
      </c>
      <c r="G8" s="36">
        <f>SUM(G9:G12)</f>
        <v>676.04399999999998</v>
      </c>
      <c r="H8" s="33">
        <v>0</v>
      </c>
      <c r="I8" s="33">
        <v>0</v>
      </c>
      <c r="J8" s="33">
        <v>0</v>
      </c>
      <c r="K8" s="65" t="s">
        <v>54</v>
      </c>
    </row>
    <row r="9" spans="1:11" s="8" customFormat="1" ht="29.25" customHeight="1" x14ac:dyDescent="0.25">
      <c r="A9" s="64"/>
      <c r="B9" s="56"/>
      <c r="C9" s="35" t="s">
        <v>1</v>
      </c>
      <c r="D9" s="33">
        <f t="shared" si="0"/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66"/>
    </row>
    <row r="10" spans="1:11" s="8" customFormat="1" ht="29.25" customHeight="1" x14ac:dyDescent="0.25">
      <c r="A10" s="64"/>
      <c r="B10" s="56"/>
      <c r="C10" s="35" t="s">
        <v>2</v>
      </c>
      <c r="D10" s="33">
        <f t="shared" si="0"/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66"/>
    </row>
    <row r="11" spans="1:11" s="8" customFormat="1" ht="29.25" customHeight="1" x14ac:dyDescent="0.25">
      <c r="A11" s="64"/>
      <c r="B11" s="56"/>
      <c r="C11" s="35" t="s">
        <v>3</v>
      </c>
      <c r="D11" s="33">
        <f t="shared" si="0"/>
        <v>536.04399999999998</v>
      </c>
      <c r="E11" s="18">
        <v>0</v>
      </c>
      <c r="F11" s="18">
        <v>0</v>
      </c>
      <c r="G11" s="35">
        <v>536.04399999999998</v>
      </c>
      <c r="H11" s="18">
        <v>0</v>
      </c>
      <c r="I11" s="18">
        <v>0</v>
      </c>
      <c r="J11" s="18">
        <v>0</v>
      </c>
      <c r="K11" s="66"/>
    </row>
    <row r="12" spans="1:11" s="8" customFormat="1" ht="29.25" customHeight="1" x14ac:dyDescent="0.25">
      <c r="A12" s="64"/>
      <c r="B12" s="56"/>
      <c r="C12" s="35" t="s">
        <v>4</v>
      </c>
      <c r="D12" s="33">
        <f t="shared" si="0"/>
        <v>140</v>
      </c>
      <c r="E12" s="18">
        <v>0</v>
      </c>
      <c r="F12" s="18">
        <v>0</v>
      </c>
      <c r="G12" s="18">
        <v>140</v>
      </c>
      <c r="H12" s="18">
        <v>0</v>
      </c>
      <c r="I12" s="18">
        <v>0</v>
      </c>
      <c r="J12" s="18">
        <v>0</v>
      </c>
      <c r="K12" s="66"/>
    </row>
    <row r="13" spans="1:11" s="8" customFormat="1" ht="29.25" customHeight="1" x14ac:dyDescent="0.25">
      <c r="A13" s="67" t="s">
        <v>55</v>
      </c>
      <c r="B13" s="56" t="s">
        <v>23</v>
      </c>
      <c r="C13" s="13" t="s">
        <v>33</v>
      </c>
      <c r="D13" s="33">
        <f t="shared" si="0"/>
        <v>500</v>
      </c>
      <c r="E13" s="33">
        <v>0</v>
      </c>
      <c r="F13" s="33">
        <v>0</v>
      </c>
      <c r="G13" s="39">
        <v>500</v>
      </c>
      <c r="H13" s="33">
        <v>0</v>
      </c>
      <c r="I13" s="33">
        <v>0</v>
      </c>
      <c r="J13" s="33">
        <v>0</v>
      </c>
      <c r="K13" s="65" t="s">
        <v>87</v>
      </c>
    </row>
    <row r="14" spans="1:11" s="8" customFormat="1" ht="29.25" customHeight="1" x14ac:dyDescent="0.25">
      <c r="A14" s="68"/>
      <c r="B14" s="66"/>
      <c r="C14" s="35" t="s">
        <v>1</v>
      </c>
      <c r="D14" s="33">
        <f t="shared" si="0"/>
        <v>0</v>
      </c>
      <c r="E14" s="18">
        <v>0</v>
      </c>
      <c r="F14" s="18">
        <v>0</v>
      </c>
      <c r="G14" s="21">
        <v>0</v>
      </c>
      <c r="H14" s="18">
        <v>0</v>
      </c>
      <c r="I14" s="18">
        <v>0</v>
      </c>
      <c r="J14" s="18">
        <v>0</v>
      </c>
      <c r="K14" s="65"/>
    </row>
    <row r="15" spans="1:11" s="8" customFormat="1" ht="29.25" customHeight="1" x14ac:dyDescent="0.25">
      <c r="A15" s="68"/>
      <c r="B15" s="66"/>
      <c r="C15" s="35" t="s">
        <v>2</v>
      </c>
      <c r="D15" s="33">
        <f t="shared" si="0"/>
        <v>0</v>
      </c>
      <c r="E15" s="18">
        <v>0</v>
      </c>
      <c r="F15" s="18">
        <v>0</v>
      </c>
      <c r="G15" s="21">
        <v>0</v>
      </c>
      <c r="H15" s="18">
        <v>0</v>
      </c>
      <c r="I15" s="18">
        <v>0</v>
      </c>
      <c r="J15" s="18">
        <v>0</v>
      </c>
      <c r="K15" s="65"/>
    </row>
    <row r="16" spans="1:11" s="8" customFormat="1" ht="29.25" customHeight="1" x14ac:dyDescent="0.25">
      <c r="A16" s="68"/>
      <c r="B16" s="66"/>
      <c r="C16" s="35" t="s">
        <v>3</v>
      </c>
      <c r="D16" s="33">
        <f t="shared" si="0"/>
        <v>500</v>
      </c>
      <c r="E16" s="18">
        <v>0</v>
      </c>
      <c r="F16" s="18">
        <v>0</v>
      </c>
      <c r="G16" s="21">
        <v>500</v>
      </c>
      <c r="H16" s="18">
        <v>0</v>
      </c>
      <c r="I16" s="18">
        <v>0</v>
      </c>
      <c r="J16" s="18">
        <v>0</v>
      </c>
      <c r="K16" s="65"/>
    </row>
    <row r="17" spans="1:11" s="8" customFormat="1" ht="29.25" customHeight="1" x14ac:dyDescent="0.25">
      <c r="A17" s="68"/>
      <c r="B17" s="66"/>
      <c r="C17" s="35" t="s">
        <v>4</v>
      </c>
      <c r="D17" s="33">
        <f t="shared" si="0"/>
        <v>0</v>
      </c>
      <c r="E17" s="18">
        <v>0</v>
      </c>
      <c r="F17" s="18">
        <v>0</v>
      </c>
      <c r="G17" s="21">
        <v>0</v>
      </c>
      <c r="H17" s="18">
        <v>0</v>
      </c>
      <c r="I17" s="18">
        <v>0</v>
      </c>
      <c r="J17" s="18">
        <v>0</v>
      </c>
      <c r="K17" s="65"/>
    </row>
    <row r="18" spans="1:11" s="8" customFormat="1" x14ac:dyDescent="0.25">
      <c r="A18" s="74" t="s">
        <v>56</v>
      </c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29.25" customHeight="1" x14ac:dyDescent="0.25">
      <c r="A19" s="54" t="s">
        <v>57</v>
      </c>
      <c r="B19" s="56" t="s">
        <v>86</v>
      </c>
      <c r="C19" s="13" t="s">
        <v>33</v>
      </c>
      <c r="D19" s="22">
        <f>SUM(E19:J19)</f>
        <v>2615</v>
      </c>
      <c r="E19" s="22">
        <f>E20+E21+E22+E23</f>
        <v>2615</v>
      </c>
      <c r="F19" s="26">
        <f>F20+F21+F22+F23</f>
        <v>0</v>
      </c>
      <c r="G19" s="22">
        <f t="shared" ref="G19:J19" si="1">G20+G21+G22+G23</f>
        <v>0</v>
      </c>
      <c r="H19" s="22">
        <f t="shared" si="1"/>
        <v>0</v>
      </c>
      <c r="I19" s="22">
        <f t="shared" si="1"/>
        <v>0</v>
      </c>
      <c r="J19" s="22">
        <f t="shared" si="1"/>
        <v>0</v>
      </c>
      <c r="K19" s="61" t="s">
        <v>18</v>
      </c>
    </row>
    <row r="20" spans="1:11" ht="29.25" customHeight="1" x14ac:dyDescent="0.25">
      <c r="A20" s="54"/>
      <c r="B20" s="56"/>
      <c r="C20" s="14" t="s">
        <v>1</v>
      </c>
      <c r="D20" s="22">
        <f>SUM(E20:J20)</f>
        <v>1800</v>
      </c>
      <c r="E20" s="12">
        <v>1800</v>
      </c>
      <c r="F20" s="12">
        <f t="shared" ref="F20:J20" si="2">SUM(G20:L20)</f>
        <v>0</v>
      </c>
      <c r="G20" s="12">
        <f t="shared" si="2"/>
        <v>0</v>
      </c>
      <c r="H20" s="12">
        <f t="shared" si="2"/>
        <v>0</v>
      </c>
      <c r="I20" s="12">
        <f t="shared" si="2"/>
        <v>0</v>
      </c>
      <c r="J20" s="12">
        <f t="shared" si="2"/>
        <v>0</v>
      </c>
      <c r="K20" s="61"/>
    </row>
    <row r="21" spans="1:11" ht="29.25" customHeight="1" x14ac:dyDescent="0.25">
      <c r="A21" s="54"/>
      <c r="B21" s="56"/>
      <c r="C21" s="14" t="s">
        <v>2</v>
      </c>
      <c r="D21" s="22">
        <f>SUM(E21:J21)</f>
        <v>200</v>
      </c>
      <c r="E21" s="12">
        <v>200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61"/>
    </row>
    <row r="22" spans="1:11" s="3" customFormat="1" ht="29.25" customHeight="1" x14ac:dyDescent="0.25">
      <c r="A22" s="54"/>
      <c r="B22" s="56"/>
      <c r="C22" s="14" t="s">
        <v>3</v>
      </c>
      <c r="D22" s="22">
        <f>SUM(E22:J22)</f>
        <v>615</v>
      </c>
      <c r="E22" s="12">
        <v>615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61"/>
    </row>
    <row r="23" spans="1:11" s="3" customFormat="1" ht="33.75" customHeight="1" x14ac:dyDescent="0.25">
      <c r="A23" s="54"/>
      <c r="B23" s="56"/>
      <c r="C23" s="14" t="s">
        <v>4</v>
      </c>
      <c r="D23" s="22">
        <f>SUM(E23:J23)</f>
        <v>0</v>
      </c>
      <c r="E23" s="12">
        <f t="shared" ref="E23:J23" si="3">SUM(F23:K23)</f>
        <v>0</v>
      </c>
      <c r="F23" s="12">
        <f t="shared" si="3"/>
        <v>0</v>
      </c>
      <c r="G23" s="12">
        <f t="shared" si="3"/>
        <v>0</v>
      </c>
      <c r="H23" s="12">
        <f t="shared" si="3"/>
        <v>0</v>
      </c>
      <c r="I23" s="12">
        <f t="shared" si="3"/>
        <v>0</v>
      </c>
      <c r="J23" s="12">
        <f t="shared" si="3"/>
        <v>0</v>
      </c>
      <c r="K23" s="61"/>
    </row>
    <row r="24" spans="1:11" ht="36" customHeight="1" x14ac:dyDescent="0.25">
      <c r="A24" s="85" t="s">
        <v>58</v>
      </c>
      <c r="B24" s="42" t="s">
        <v>48</v>
      </c>
      <c r="C24" s="16" t="s">
        <v>33</v>
      </c>
      <c r="D24" s="22">
        <f t="shared" ref="D24:D43" si="4">E24+F24+G24+H24+I24+J24</f>
        <v>0</v>
      </c>
      <c r="E24" s="22">
        <f>E25+E26+E27+E28</f>
        <v>0</v>
      </c>
      <c r="F24" s="22">
        <v>0</v>
      </c>
      <c r="G24" s="22">
        <f t="shared" ref="G24:J24" si="5">G25+G26+G27+G28</f>
        <v>0</v>
      </c>
      <c r="H24" s="22">
        <f t="shared" si="5"/>
        <v>0</v>
      </c>
      <c r="I24" s="22">
        <f t="shared" si="5"/>
        <v>0</v>
      </c>
      <c r="J24" s="22">
        <f t="shared" si="5"/>
        <v>0</v>
      </c>
      <c r="K24" s="42" t="s">
        <v>47</v>
      </c>
    </row>
    <row r="25" spans="1:11" ht="36" customHeight="1" x14ac:dyDescent="0.25">
      <c r="A25" s="85"/>
      <c r="B25" s="42"/>
      <c r="C25" s="9" t="s">
        <v>1</v>
      </c>
      <c r="D25" s="22">
        <f>E25+F25+G25+H25+I25+J25</f>
        <v>0</v>
      </c>
      <c r="E25" s="12">
        <f t="shared" ref="E25:J25" si="6">F25+G25+H25+I25+J25+K25</f>
        <v>0</v>
      </c>
      <c r="F25" s="12">
        <f t="shared" si="6"/>
        <v>0</v>
      </c>
      <c r="G25" s="12">
        <f t="shared" si="6"/>
        <v>0</v>
      </c>
      <c r="H25" s="12">
        <f t="shared" si="6"/>
        <v>0</v>
      </c>
      <c r="I25" s="12">
        <f t="shared" si="6"/>
        <v>0</v>
      </c>
      <c r="J25" s="12">
        <f t="shared" si="6"/>
        <v>0</v>
      </c>
      <c r="K25" s="42"/>
    </row>
    <row r="26" spans="1:11" ht="29.25" customHeight="1" x14ac:dyDescent="0.25">
      <c r="A26" s="85"/>
      <c r="B26" s="42"/>
      <c r="C26" s="9" t="s">
        <v>2</v>
      </c>
      <c r="D26" s="22">
        <f>E26+F26+G26+H26+I26+J26</f>
        <v>0</v>
      </c>
      <c r="E26" s="12">
        <f t="shared" ref="E26:J28" si="7">F26+G26+H26+I26+J26+K26</f>
        <v>0</v>
      </c>
      <c r="F26" s="12">
        <f t="shared" si="7"/>
        <v>0</v>
      </c>
      <c r="G26" s="12">
        <f t="shared" si="7"/>
        <v>0</v>
      </c>
      <c r="H26" s="12">
        <f t="shared" si="7"/>
        <v>0</v>
      </c>
      <c r="I26" s="12">
        <f t="shared" si="7"/>
        <v>0</v>
      </c>
      <c r="J26" s="12">
        <f t="shared" si="7"/>
        <v>0</v>
      </c>
      <c r="K26" s="42"/>
    </row>
    <row r="27" spans="1:11" ht="29.25" customHeight="1" x14ac:dyDescent="0.25">
      <c r="A27" s="85"/>
      <c r="B27" s="42"/>
      <c r="C27" s="9" t="s">
        <v>3</v>
      </c>
      <c r="D27" s="22">
        <f t="shared" si="4"/>
        <v>0</v>
      </c>
      <c r="E27" s="12">
        <f t="shared" si="7"/>
        <v>0</v>
      </c>
      <c r="F27" s="12">
        <f t="shared" si="7"/>
        <v>0</v>
      </c>
      <c r="G27" s="12">
        <f t="shared" si="7"/>
        <v>0</v>
      </c>
      <c r="H27" s="12">
        <f t="shared" si="7"/>
        <v>0</v>
      </c>
      <c r="I27" s="12">
        <f t="shared" si="7"/>
        <v>0</v>
      </c>
      <c r="J27" s="12">
        <f t="shared" si="7"/>
        <v>0</v>
      </c>
      <c r="K27" s="42"/>
    </row>
    <row r="28" spans="1:11" ht="29.25" customHeight="1" x14ac:dyDescent="0.25">
      <c r="A28" s="85"/>
      <c r="B28" s="42"/>
      <c r="C28" s="9" t="s">
        <v>4</v>
      </c>
      <c r="D28" s="22">
        <f t="shared" si="4"/>
        <v>0</v>
      </c>
      <c r="E28" s="12">
        <f t="shared" si="7"/>
        <v>0</v>
      </c>
      <c r="F28" s="12">
        <f t="shared" si="7"/>
        <v>0</v>
      </c>
      <c r="G28" s="12">
        <f t="shared" si="7"/>
        <v>0</v>
      </c>
      <c r="H28" s="12">
        <f t="shared" si="7"/>
        <v>0</v>
      </c>
      <c r="I28" s="12">
        <f t="shared" si="7"/>
        <v>0</v>
      </c>
      <c r="J28" s="12">
        <f t="shared" si="7"/>
        <v>0</v>
      </c>
      <c r="K28" s="42"/>
    </row>
    <row r="29" spans="1:11" ht="29.25" customHeight="1" x14ac:dyDescent="0.25">
      <c r="A29" s="82" t="s">
        <v>59</v>
      </c>
      <c r="B29" s="42" t="s">
        <v>23</v>
      </c>
      <c r="C29" s="16" t="s">
        <v>33</v>
      </c>
      <c r="D29" s="22">
        <f t="shared" si="4"/>
        <v>0</v>
      </c>
      <c r="E29" s="22">
        <f>E30+E31+E32+E33</f>
        <v>0</v>
      </c>
      <c r="F29" s="22">
        <f t="shared" ref="F29:G29" si="8">F30+F31+F32+F33</f>
        <v>0</v>
      </c>
      <c r="G29" s="22">
        <f t="shared" si="8"/>
        <v>0</v>
      </c>
      <c r="H29" s="22">
        <f t="shared" ref="H29:J29" si="9">H30+H31+H32+H33</f>
        <v>0</v>
      </c>
      <c r="I29" s="22">
        <f t="shared" si="9"/>
        <v>0</v>
      </c>
      <c r="J29" s="22">
        <f t="shared" si="9"/>
        <v>0</v>
      </c>
      <c r="K29" s="42" t="s">
        <v>13</v>
      </c>
    </row>
    <row r="30" spans="1:11" ht="29.25" customHeight="1" x14ac:dyDescent="0.25">
      <c r="A30" s="82"/>
      <c r="B30" s="42"/>
      <c r="C30" s="9" t="s">
        <v>1</v>
      </c>
      <c r="D30" s="22">
        <f>E30+F30+G30+H30+I30+J30</f>
        <v>0</v>
      </c>
      <c r="E30" s="12">
        <f t="shared" ref="E30:J33" si="10">F30+G30+H30+I30+J30+K30</f>
        <v>0</v>
      </c>
      <c r="F30" s="12">
        <f t="shared" si="10"/>
        <v>0</v>
      </c>
      <c r="G30" s="12">
        <f t="shared" si="10"/>
        <v>0</v>
      </c>
      <c r="H30" s="12">
        <f t="shared" si="10"/>
        <v>0</v>
      </c>
      <c r="I30" s="12">
        <f t="shared" si="10"/>
        <v>0</v>
      </c>
      <c r="J30" s="12">
        <f t="shared" si="10"/>
        <v>0</v>
      </c>
      <c r="K30" s="42"/>
    </row>
    <row r="31" spans="1:11" ht="29.25" customHeight="1" x14ac:dyDescent="0.25">
      <c r="A31" s="82"/>
      <c r="B31" s="42"/>
      <c r="C31" s="9" t="s">
        <v>2</v>
      </c>
      <c r="D31" s="22">
        <f t="shared" si="4"/>
        <v>0</v>
      </c>
      <c r="E31" s="12">
        <f t="shared" si="10"/>
        <v>0</v>
      </c>
      <c r="F31" s="12">
        <f t="shared" si="10"/>
        <v>0</v>
      </c>
      <c r="G31" s="12">
        <f t="shared" si="10"/>
        <v>0</v>
      </c>
      <c r="H31" s="12">
        <f t="shared" si="10"/>
        <v>0</v>
      </c>
      <c r="I31" s="12">
        <f t="shared" si="10"/>
        <v>0</v>
      </c>
      <c r="J31" s="12">
        <f t="shared" si="10"/>
        <v>0</v>
      </c>
      <c r="K31" s="42"/>
    </row>
    <row r="32" spans="1:11" ht="29.25" customHeight="1" x14ac:dyDescent="0.25">
      <c r="A32" s="82"/>
      <c r="B32" s="42"/>
      <c r="C32" s="9" t="s">
        <v>3</v>
      </c>
      <c r="D32" s="22">
        <f t="shared" si="4"/>
        <v>0</v>
      </c>
      <c r="E32" s="12">
        <f t="shared" si="10"/>
        <v>0</v>
      </c>
      <c r="F32" s="12">
        <f t="shared" si="10"/>
        <v>0</v>
      </c>
      <c r="G32" s="12">
        <f t="shared" si="10"/>
        <v>0</v>
      </c>
      <c r="H32" s="12">
        <f t="shared" si="10"/>
        <v>0</v>
      </c>
      <c r="I32" s="12">
        <f t="shared" si="10"/>
        <v>0</v>
      </c>
      <c r="J32" s="12">
        <f t="shared" si="10"/>
        <v>0</v>
      </c>
      <c r="K32" s="42"/>
    </row>
    <row r="33" spans="1:11" ht="29.25" customHeight="1" x14ac:dyDescent="0.25">
      <c r="A33" s="82"/>
      <c r="B33" s="42"/>
      <c r="C33" s="9" t="s">
        <v>4</v>
      </c>
      <c r="D33" s="22">
        <f t="shared" si="4"/>
        <v>0</v>
      </c>
      <c r="E33" s="12">
        <f t="shared" si="10"/>
        <v>0</v>
      </c>
      <c r="F33" s="12">
        <f t="shared" si="10"/>
        <v>0</v>
      </c>
      <c r="G33" s="12">
        <f t="shared" si="10"/>
        <v>0</v>
      </c>
      <c r="H33" s="12">
        <f t="shared" si="10"/>
        <v>0</v>
      </c>
      <c r="I33" s="12">
        <f t="shared" si="10"/>
        <v>0</v>
      </c>
      <c r="J33" s="12">
        <f t="shared" si="10"/>
        <v>0</v>
      </c>
      <c r="K33" s="42"/>
    </row>
    <row r="34" spans="1:11" s="8" customFormat="1" ht="29.25" customHeight="1" x14ac:dyDescent="0.25">
      <c r="A34" s="69" t="s">
        <v>89</v>
      </c>
      <c r="B34" s="42" t="s">
        <v>23</v>
      </c>
      <c r="C34" s="34" t="s">
        <v>33</v>
      </c>
      <c r="D34" s="33">
        <f>SUM(E34:J34)</f>
        <v>1000</v>
      </c>
      <c r="E34" s="33">
        <f t="shared" ref="E34:J34" si="11">SUM(E35:E38)</f>
        <v>0</v>
      </c>
      <c r="F34" s="33">
        <f t="shared" si="11"/>
        <v>0</v>
      </c>
      <c r="G34" s="40">
        <f t="shared" si="11"/>
        <v>1000</v>
      </c>
      <c r="H34" s="33">
        <f t="shared" si="11"/>
        <v>0</v>
      </c>
      <c r="I34" s="33">
        <f t="shared" si="11"/>
        <v>0</v>
      </c>
      <c r="J34" s="33">
        <f t="shared" si="11"/>
        <v>0</v>
      </c>
      <c r="K34" s="47" t="s">
        <v>85</v>
      </c>
    </row>
    <row r="35" spans="1:11" s="8" customFormat="1" ht="29.25" customHeight="1" x14ac:dyDescent="0.25">
      <c r="A35" s="45"/>
      <c r="B35" s="42"/>
      <c r="C35" s="31" t="s">
        <v>1</v>
      </c>
      <c r="D35" s="33">
        <f>SUM(E35:J35)</f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48"/>
    </row>
    <row r="36" spans="1:11" s="8" customFormat="1" ht="29.25" customHeight="1" x14ac:dyDescent="0.25">
      <c r="A36" s="45"/>
      <c r="B36" s="42"/>
      <c r="C36" s="31" t="s">
        <v>2</v>
      </c>
      <c r="D36" s="33">
        <f>SUM(E36:J36)</f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48"/>
    </row>
    <row r="37" spans="1:11" s="8" customFormat="1" ht="29.25" customHeight="1" x14ac:dyDescent="0.25">
      <c r="A37" s="45"/>
      <c r="B37" s="42"/>
      <c r="C37" s="31" t="s">
        <v>3</v>
      </c>
      <c r="D37" s="33">
        <f>SUM(E37:J37)</f>
        <v>1000</v>
      </c>
      <c r="E37" s="21">
        <v>0</v>
      </c>
      <c r="F37" s="21">
        <v>0</v>
      </c>
      <c r="G37" s="21">
        <v>1000</v>
      </c>
      <c r="H37" s="21">
        <v>0</v>
      </c>
      <c r="I37" s="21">
        <v>0</v>
      </c>
      <c r="J37" s="21">
        <v>0</v>
      </c>
      <c r="K37" s="48"/>
    </row>
    <row r="38" spans="1:11" s="8" customFormat="1" ht="29.25" customHeight="1" x14ac:dyDescent="0.25">
      <c r="A38" s="46"/>
      <c r="B38" s="42"/>
      <c r="C38" s="31" t="s">
        <v>4</v>
      </c>
      <c r="D38" s="33">
        <f>SUM(E38:J38)</f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49"/>
    </row>
    <row r="39" spans="1:11" ht="36" customHeight="1" x14ac:dyDescent="0.25">
      <c r="A39" s="82" t="s">
        <v>60</v>
      </c>
      <c r="B39" s="42" t="s">
        <v>23</v>
      </c>
      <c r="C39" s="16" t="s">
        <v>33</v>
      </c>
      <c r="D39" s="22">
        <f t="shared" si="4"/>
        <v>0</v>
      </c>
      <c r="E39" s="22">
        <f>E40+E41+E42+E43</f>
        <v>0</v>
      </c>
      <c r="F39" s="22">
        <f t="shared" ref="F39:J39" si="12">F40+F41+F42+F43</f>
        <v>0</v>
      </c>
      <c r="G39" s="22">
        <f t="shared" si="12"/>
        <v>0</v>
      </c>
      <c r="H39" s="22">
        <f t="shared" si="12"/>
        <v>0</v>
      </c>
      <c r="I39" s="22">
        <f t="shared" si="12"/>
        <v>0</v>
      </c>
      <c r="J39" s="22">
        <f t="shared" si="12"/>
        <v>0</v>
      </c>
      <c r="K39" s="42" t="s">
        <v>19</v>
      </c>
    </row>
    <row r="40" spans="1:11" ht="29.25" customHeight="1" x14ac:dyDescent="0.25">
      <c r="A40" s="82"/>
      <c r="B40" s="42"/>
      <c r="C40" s="9" t="s">
        <v>1</v>
      </c>
      <c r="D40" s="22">
        <f t="shared" si="4"/>
        <v>0</v>
      </c>
      <c r="E40" s="12">
        <f t="shared" ref="E40:E43" si="13">F40+G40+H40+I40+J40+K40</f>
        <v>0</v>
      </c>
      <c r="F40" s="12">
        <f t="shared" ref="F40:F43" si="14">G40+H40+I40+J40+K40+L40</f>
        <v>0</v>
      </c>
      <c r="G40" s="12">
        <f t="shared" ref="G40:G43" si="15">H40+I40+J40+K40+L40+M40</f>
        <v>0</v>
      </c>
      <c r="H40" s="12">
        <f t="shared" ref="H40:H43" si="16">I40+J40+K40+L40+M40+N40</f>
        <v>0</v>
      </c>
      <c r="I40" s="12">
        <f t="shared" ref="I40:I43" si="17">J40+K40+L40+M40+N40+O40</f>
        <v>0</v>
      </c>
      <c r="J40" s="12">
        <f t="shared" ref="J40:J43" si="18">K40+L40+M40+N40+O40+P40</f>
        <v>0</v>
      </c>
      <c r="K40" s="42"/>
    </row>
    <row r="41" spans="1:11" ht="29.25" customHeight="1" x14ac:dyDescent="0.25">
      <c r="A41" s="82"/>
      <c r="B41" s="42"/>
      <c r="C41" s="9" t="s">
        <v>2</v>
      </c>
      <c r="D41" s="22">
        <f t="shared" si="4"/>
        <v>0</v>
      </c>
      <c r="E41" s="12">
        <f t="shared" si="13"/>
        <v>0</v>
      </c>
      <c r="F41" s="12">
        <f t="shared" si="14"/>
        <v>0</v>
      </c>
      <c r="G41" s="12">
        <f t="shared" si="15"/>
        <v>0</v>
      </c>
      <c r="H41" s="12">
        <f t="shared" si="16"/>
        <v>0</v>
      </c>
      <c r="I41" s="12">
        <f t="shared" si="17"/>
        <v>0</v>
      </c>
      <c r="J41" s="12">
        <f t="shared" si="18"/>
        <v>0</v>
      </c>
      <c r="K41" s="42"/>
    </row>
    <row r="42" spans="1:11" ht="29.25" customHeight="1" x14ac:dyDescent="0.25">
      <c r="A42" s="82"/>
      <c r="B42" s="42"/>
      <c r="C42" s="9" t="s">
        <v>3</v>
      </c>
      <c r="D42" s="22">
        <f t="shared" si="4"/>
        <v>0</v>
      </c>
      <c r="E42" s="12">
        <f t="shared" si="13"/>
        <v>0</v>
      </c>
      <c r="F42" s="12">
        <f t="shared" si="14"/>
        <v>0</v>
      </c>
      <c r="G42" s="12">
        <f t="shared" si="15"/>
        <v>0</v>
      </c>
      <c r="H42" s="12">
        <f t="shared" si="16"/>
        <v>0</v>
      </c>
      <c r="I42" s="12">
        <f t="shared" si="17"/>
        <v>0</v>
      </c>
      <c r="J42" s="12">
        <f t="shared" si="18"/>
        <v>0</v>
      </c>
      <c r="K42" s="42"/>
    </row>
    <row r="43" spans="1:11" ht="29.25" customHeight="1" x14ac:dyDescent="0.25">
      <c r="A43" s="82"/>
      <c r="B43" s="42"/>
      <c r="C43" s="9" t="s">
        <v>4</v>
      </c>
      <c r="D43" s="22">
        <f t="shared" si="4"/>
        <v>0</v>
      </c>
      <c r="E43" s="12">
        <f t="shared" si="13"/>
        <v>0</v>
      </c>
      <c r="F43" s="12">
        <f t="shared" si="14"/>
        <v>0</v>
      </c>
      <c r="G43" s="12">
        <f t="shared" si="15"/>
        <v>0</v>
      </c>
      <c r="H43" s="12">
        <f t="shared" si="16"/>
        <v>0</v>
      </c>
      <c r="I43" s="12">
        <f t="shared" si="17"/>
        <v>0</v>
      </c>
      <c r="J43" s="12">
        <f t="shared" si="18"/>
        <v>0</v>
      </c>
      <c r="K43" s="42"/>
    </row>
    <row r="44" spans="1:11" s="4" customFormat="1" ht="36.75" customHeight="1" x14ac:dyDescent="0.25">
      <c r="A44" s="83" t="s">
        <v>61</v>
      </c>
      <c r="B44" s="61" t="s">
        <v>23</v>
      </c>
      <c r="C44" s="13" t="s">
        <v>33</v>
      </c>
      <c r="D44" s="22">
        <f>SUM(E44:J44)</f>
        <v>5411.4</v>
      </c>
      <c r="E44" s="22">
        <v>5411.4</v>
      </c>
      <c r="F44" s="22">
        <f t="shared" ref="F44:J44" si="19">F45+F46+F47+F48</f>
        <v>0</v>
      </c>
      <c r="G44" s="22">
        <f t="shared" si="19"/>
        <v>0</v>
      </c>
      <c r="H44" s="22">
        <f t="shared" si="19"/>
        <v>0</v>
      </c>
      <c r="I44" s="22">
        <f t="shared" si="19"/>
        <v>0</v>
      </c>
      <c r="J44" s="22">
        <f t="shared" si="19"/>
        <v>0</v>
      </c>
      <c r="K44" s="42" t="s">
        <v>20</v>
      </c>
    </row>
    <row r="45" spans="1:11" s="4" customFormat="1" ht="34.5" customHeight="1" x14ac:dyDescent="0.25">
      <c r="A45" s="84"/>
      <c r="B45" s="61"/>
      <c r="C45" s="14" t="s">
        <v>1</v>
      </c>
      <c r="D45" s="22">
        <f>SUM(E45:J45)</f>
        <v>0</v>
      </c>
      <c r="E45" s="12">
        <f t="shared" ref="E45" si="20">F45+G45+H45+I45+J45+K45</f>
        <v>0</v>
      </c>
      <c r="F45" s="12">
        <f t="shared" ref="F45" si="21">G45+H45+I45+J45+K45+L45</f>
        <v>0</v>
      </c>
      <c r="G45" s="12">
        <f t="shared" ref="G45" si="22">H45+I45+J45+K45+L45+M45</f>
        <v>0</v>
      </c>
      <c r="H45" s="12">
        <f t="shared" ref="H45" si="23">I45+J45+K45+L45+M45+N45</f>
        <v>0</v>
      </c>
      <c r="I45" s="12">
        <f t="shared" ref="I45:J45" si="24">J45+K45+L45+M45+N45+O45</f>
        <v>0</v>
      </c>
      <c r="J45" s="12">
        <f t="shared" si="24"/>
        <v>0</v>
      </c>
      <c r="K45" s="42"/>
    </row>
    <row r="46" spans="1:11" s="4" customFormat="1" ht="37.5" customHeight="1" x14ac:dyDescent="0.25">
      <c r="A46" s="84"/>
      <c r="B46" s="61"/>
      <c r="C46" s="14" t="s">
        <v>2</v>
      </c>
      <c r="D46" s="22">
        <f>SUM(E46:J46)</f>
        <v>5411.4</v>
      </c>
      <c r="E46" s="12">
        <v>5411.4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42"/>
    </row>
    <row r="47" spans="1:11" s="4" customFormat="1" ht="24" customHeight="1" x14ac:dyDescent="0.25">
      <c r="A47" s="84"/>
      <c r="B47" s="61"/>
      <c r="C47" s="14" t="s">
        <v>3</v>
      </c>
      <c r="D47" s="22">
        <f t="shared" ref="D47:D63" si="25">E47+F47+G47+H47+I47+J47</f>
        <v>0</v>
      </c>
      <c r="E47" s="12">
        <f t="shared" ref="E47:E48" si="26">F47+G47+H47+I47+J47+K47</f>
        <v>0</v>
      </c>
      <c r="F47" s="12">
        <f t="shared" ref="F47:F48" si="27">G47+H47+I47+J47+K47+L47</f>
        <v>0</v>
      </c>
      <c r="G47" s="12">
        <f t="shared" ref="G47:G48" si="28">H47+I47+J47+K47+L47+M47</f>
        <v>0</v>
      </c>
      <c r="H47" s="12">
        <f t="shared" ref="H47:H48" si="29">I47+J47+K47+L47+M47+N47</f>
        <v>0</v>
      </c>
      <c r="I47" s="12">
        <f t="shared" ref="I47:I48" si="30">J47+K47+L47+M47+N47+O47</f>
        <v>0</v>
      </c>
      <c r="J47" s="12">
        <f t="shared" ref="J47:J48" si="31">K47+L47+M47+N47+O47+P47</f>
        <v>0</v>
      </c>
      <c r="K47" s="42"/>
    </row>
    <row r="48" spans="1:11" s="4" customFormat="1" ht="45" customHeight="1" x14ac:dyDescent="0.25">
      <c r="A48" s="84"/>
      <c r="B48" s="61"/>
      <c r="C48" s="14" t="s">
        <v>4</v>
      </c>
      <c r="D48" s="22">
        <f t="shared" si="25"/>
        <v>0</v>
      </c>
      <c r="E48" s="12">
        <f t="shared" si="26"/>
        <v>0</v>
      </c>
      <c r="F48" s="12">
        <f t="shared" si="27"/>
        <v>0</v>
      </c>
      <c r="G48" s="12">
        <f t="shared" si="28"/>
        <v>0</v>
      </c>
      <c r="H48" s="12">
        <f t="shared" si="29"/>
        <v>0</v>
      </c>
      <c r="I48" s="12">
        <f t="shared" si="30"/>
        <v>0</v>
      </c>
      <c r="J48" s="12">
        <f t="shared" si="31"/>
        <v>0</v>
      </c>
      <c r="K48" s="42"/>
    </row>
    <row r="49" spans="1:11" ht="29.25" customHeight="1" x14ac:dyDescent="0.25">
      <c r="A49" s="54" t="s">
        <v>62</v>
      </c>
      <c r="B49" s="61" t="s">
        <v>23</v>
      </c>
      <c r="C49" s="13" t="s">
        <v>33</v>
      </c>
      <c r="D49" s="23">
        <f>SUM(E49:J49)</f>
        <v>58922.21</v>
      </c>
      <c r="E49" s="23">
        <f t="shared" ref="E49:J49" si="32">E50+E51+E52+E53</f>
        <v>0</v>
      </c>
      <c r="F49" s="30">
        <f t="shared" si="32"/>
        <v>21052.6</v>
      </c>
      <c r="G49" s="23">
        <f t="shared" si="32"/>
        <v>37869.61</v>
      </c>
      <c r="H49" s="22">
        <f t="shared" si="32"/>
        <v>0</v>
      </c>
      <c r="I49" s="22">
        <f t="shared" si="32"/>
        <v>0</v>
      </c>
      <c r="J49" s="22">
        <f t="shared" si="32"/>
        <v>0</v>
      </c>
      <c r="K49" s="56" t="s">
        <v>40</v>
      </c>
    </row>
    <row r="50" spans="1:11" ht="29.25" customHeight="1" x14ac:dyDescent="0.25">
      <c r="A50" s="54"/>
      <c r="B50" s="61"/>
      <c r="C50" s="14" t="s">
        <v>1</v>
      </c>
      <c r="D50" s="23">
        <f>SUM(E50:J50)</f>
        <v>0</v>
      </c>
      <c r="E50" s="17">
        <f t="shared" ref="E50:E53" si="33">F50+G50+H50+I50+J50+K50</f>
        <v>0</v>
      </c>
      <c r="F50" s="17">
        <f t="shared" ref="F50:F53" si="34">G50+H50+I50+J50+K50+L50</f>
        <v>0</v>
      </c>
      <c r="G50" s="17">
        <f t="shared" ref="G50:G53" si="35">H50+I50+J50+K50+L50+M50</f>
        <v>0</v>
      </c>
      <c r="H50" s="12">
        <f t="shared" ref="H50:H53" si="36">I50+J50+K50+L50+M50+N50</f>
        <v>0</v>
      </c>
      <c r="I50" s="12">
        <f t="shared" ref="I50:I53" si="37">J50+K50+L50+M50+N50+O50</f>
        <v>0</v>
      </c>
      <c r="J50" s="12">
        <f t="shared" ref="J50:J53" si="38">K50+L50+M50+N50+O50+P50</f>
        <v>0</v>
      </c>
      <c r="K50" s="56"/>
    </row>
    <row r="51" spans="1:11" ht="29.25" customHeight="1" x14ac:dyDescent="0.25">
      <c r="A51" s="54"/>
      <c r="B51" s="61"/>
      <c r="C51" s="14" t="s">
        <v>2</v>
      </c>
      <c r="D51" s="23">
        <f>SUM(E51:J51)</f>
        <v>55551.41</v>
      </c>
      <c r="E51" s="17">
        <v>0</v>
      </c>
      <c r="F51" s="17">
        <v>20000</v>
      </c>
      <c r="G51" s="17">
        <v>35551.410000000003</v>
      </c>
      <c r="H51" s="12">
        <f t="shared" si="36"/>
        <v>0</v>
      </c>
      <c r="I51" s="12">
        <f t="shared" si="37"/>
        <v>0</v>
      </c>
      <c r="J51" s="12">
        <f t="shared" si="38"/>
        <v>0</v>
      </c>
      <c r="K51" s="56"/>
    </row>
    <row r="52" spans="1:11" ht="29.25" customHeight="1" x14ac:dyDescent="0.25">
      <c r="A52" s="54"/>
      <c r="B52" s="61"/>
      <c r="C52" s="14" t="s">
        <v>3</v>
      </c>
      <c r="D52" s="23">
        <f>SUM(E52:J52)</f>
        <v>3370.7999999999997</v>
      </c>
      <c r="E52" s="17">
        <v>0</v>
      </c>
      <c r="F52" s="17">
        <v>1052.5999999999999</v>
      </c>
      <c r="G52" s="17">
        <v>2318.1999999999998</v>
      </c>
      <c r="H52" s="12">
        <f t="shared" si="36"/>
        <v>0</v>
      </c>
      <c r="I52" s="12">
        <f t="shared" si="37"/>
        <v>0</v>
      </c>
      <c r="J52" s="12">
        <f t="shared" si="38"/>
        <v>0</v>
      </c>
      <c r="K52" s="56"/>
    </row>
    <row r="53" spans="1:11" ht="29.25" customHeight="1" x14ac:dyDescent="0.25">
      <c r="A53" s="54"/>
      <c r="B53" s="61"/>
      <c r="C53" s="14" t="s">
        <v>4</v>
      </c>
      <c r="D53" s="23">
        <f t="shared" si="25"/>
        <v>0</v>
      </c>
      <c r="E53" s="17">
        <f t="shared" si="33"/>
        <v>0</v>
      </c>
      <c r="F53" s="17">
        <f t="shared" si="34"/>
        <v>0</v>
      </c>
      <c r="G53" s="17">
        <f t="shared" si="35"/>
        <v>0</v>
      </c>
      <c r="H53" s="12">
        <f t="shared" si="36"/>
        <v>0</v>
      </c>
      <c r="I53" s="12">
        <f t="shared" si="37"/>
        <v>0</v>
      </c>
      <c r="J53" s="12">
        <f t="shared" si="38"/>
        <v>0</v>
      </c>
      <c r="K53" s="56"/>
    </row>
    <row r="54" spans="1:11" s="8" customFormat="1" ht="33.75" customHeight="1" x14ac:dyDescent="0.25">
      <c r="A54" s="54" t="s">
        <v>63</v>
      </c>
      <c r="B54" s="61" t="s">
        <v>23</v>
      </c>
      <c r="C54" s="13" t="s">
        <v>33</v>
      </c>
      <c r="D54" s="23">
        <f>E54+F54+G54+H54+I54+J54</f>
        <v>200</v>
      </c>
      <c r="E54" s="23">
        <v>0</v>
      </c>
      <c r="F54" s="30">
        <v>0</v>
      </c>
      <c r="G54" s="41">
        <v>200</v>
      </c>
      <c r="H54" s="23">
        <v>0</v>
      </c>
      <c r="I54" s="23">
        <v>0</v>
      </c>
      <c r="J54" s="23">
        <v>0</v>
      </c>
      <c r="K54" s="56" t="s">
        <v>30</v>
      </c>
    </row>
    <row r="55" spans="1:11" s="8" customFormat="1" ht="30.75" customHeight="1" x14ac:dyDescent="0.25">
      <c r="A55" s="55"/>
      <c r="B55" s="57"/>
      <c r="C55" s="14" t="s">
        <v>1</v>
      </c>
      <c r="D55" s="23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57"/>
    </row>
    <row r="56" spans="1:11" s="8" customFormat="1" ht="29.25" customHeight="1" x14ac:dyDescent="0.25">
      <c r="A56" s="55"/>
      <c r="B56" s="57"/>
      <c r="C56" s="14" t="s">
        <v>2</v>
      </c>
      <c r="D56" s="23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57"/>
    </row>
    <row r="57" spans="1:11" s="8" customFormat="1" ht="25.5" customHeight="1" x14ac:dyDescent="0.25">
      <c r="A57" s="55"/>
      <c r="B57" s="57"/>
      <c r="C57" s="14" t="s">
        <v>3</v>
      </c>
      <c r="D57" s="23">
        <f>E57+F57+G57+H57+I57+J57</f>
        <v>200</v>
      </c>
      <c r="E57" s="17">
        <v>0</v>
      </c>
      <c r="F57" s="17">
        <v>0</v>
      </c>
      <c r="G57" s="17">
        <v>200</v>
      </c>
      <c r="H57" s="17">
        <v>0</v>
      </c>
      <c r="I57" s="17">
        <v>0</v>
      </c>
      <c r="J57" s="17">
        <v>0</v>
      </c>
      <c r="K57" s="57"/>
    </row>
    <row r="58" spans="1:11" s="8" customFormat="1" ht="49.5" customHeight="1" x14ac:dyDescent="0.25">
      <c r="A58" s="55"/>
      <c r="B58" s="57"/>
      <c r="C58" s="14" t="s">
        <v>4</v>
      </c>
      <c r="D58" s="23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57"/>
    </row>
    <row r="59" spans="1:11" s="6" customFormat="1" ht="33" customHeight="1" x14ac:dyDescent="0.25">
      <c r="A59" s="54" t="s">
        <v>64</v>
      </c>
      <c r="B59" s="61" t="s">
        <v>23</v>
      </c>
      <c r="C59" s="13" t="s">
        <v>33</v>
      </c>
      <c r="D59" s="22">
        <v>1836.1</v>
      </c>
      <c r="E59" s="22">
        <v>1836.1</v>
      </c>
      <c r="F59" s="22">
        <f t="shared" ref="F59:J59" si="39">F60+F61+F62+F63</f>
        <v>0</v>
      </c>
      <c r="G59" s="22">
        <f t="shared" si="39"/>
        <v>0</v>
      </c>
      <c r="H59" s="22">
        <f t="shared" si="39"/>
        <v>0</v>
      </c>
      <c r="I59" s="22">
        <f t="shared" si="39"/>
        <v>0</v>
      </c>
      <c r="J59" s="22">
        <f t="shared" si="39"/>
        <v>0</v>
      </c>
      <c r="K59" s="56" t="s">
        <v>46</v>
      </c>
    </row>
    <row r="60" spans="1:11" s="6" customFormat="1" ht="33.75" customHeight="1" x14ac:dyDescent="0.25">
      <c r="A60" s="54"/>
      <c r="B60" s="61"/>
      <c r="C60" s="14" t="s">
        <v>1</v>
      </c>
      <c r="D60" s="22">
        <f t="shared" si="25"/>
        <v>0</v>
      </c>
      <c r="E60" s="12">
        <f t="shared" ref="E60" si="40">F60+G60+H60+I60+J60+K60</f>
        <v>0</v>
      </c>
      <c r="F60" s="12">
        <f t="shared" ref="F60" si="41">G60+H60+I60+J60+K60+L60</f>
        <v>0</v>
      </c>
      <c r="G60" s="12">
        <f t="shared" ref="G60" si="42">H60+I60+J60+K60+L60+M60</f>
        <v>0</v>
      </c>
      <c r="H60" s="12">
        <f t="shared" ref="H60" si="43">I60+J60+K60+L60+M60+N60</f>
        <v>0</v>
      </c>
      <c r="I60" s="12">
        <f t="shared" ref="I60" si="44">J60+K60+L60+M60+N60+O60</f>
        <v>0</v>
      </c>
      <c r="J60" s="12">
        <f t="shared" ref="J60" si="45">K60+L60+M60+N60+O60+P60</f>
        <v>0</v>
      </c>
      <c r="K60" s="57"/>
    </row>
    <row r="61" spans="1:11" s="6" customFormat="1" ht="33.75" customHeight="1" x14ac:dyDescent="0.25">
      <c r="A61" s="54"/>
      <c r="B61" s="61"/>
      <c r="C61" s="14" t="s">
        <v>2</v>
      </c>
      <c r="D61" s="22">
        <v>1836.1</v>
      </c>
      <c r="E61" s="12">
        <v>1836.1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57"/>
    </row>
    <row r="62" spans="1:11" s="6" customFormat="1" ht="29.25" customHeight="1" x14ac:dyDescent="0.25">
      <c r="A62" s="54"/>
      <c r="B62" s="61"/>
      <c r="C62" s="14" t="s">
        <v>3</v>
      </c>
      <c r="D62" s="22">
        <f t="shared" si="25"/>
        <v>0</v>
      </c>
      <c r="E62" s="12">
        <f t="shared" ref="E62:E63" si="46">F62+G62+H62+I62+J62+K62</f>
        <v>0</v>
      </c>
      <c r="F62" s="12">
        <f t="shared" ref="F62:F63" si="47">G62+H62+I62+J62+K62+L62</f>
        <v>0</v>
      </c>
      <c r="G62" s="12">
        <f t="shared" ref="G62:G63" si="48">H62+I62+J62+K62+L62+M62</f>
        <v>0</v>
      </c>
      <c r="H62" s="12">
        <f t="shared" ref="H62:H63" si="49">I62+J62+K62+L62+M62+N62</f>
        <v>0</v>
      </c>
      <c r="I62" s="12">
        <f t="shared" ref="I62:I63" si="50">J62+K62+L62+M62+N62+O62</f>
        <v>0</v>
      </c>
      <c r="J62" s="12">
        <f t="shared" ref="J62:J63" si="51">K62+L62+M62+N62+O62+P62</f>
        <v>0</v>
      </c>
      <c r="K62" s="57"/>
    </row>
    <row r="63" spans="1:11" s="6" customFormat="1" ht="32.25" customHeight="1" x14ac:dyDescent="0.25">
      <c r="A63" s="54"/>
      <c r="B63" s="61"/>
      <c r="C63" s="14" t="s">
        <v>4</v>
      </c>
      <c r="D63" s="22">
        <f t="shared" si="25"/>
        <v>0</v>
      </c>
      <c r="E63" s="12">
        <f t="shared" si="46"/>
        <v>0</v>
      </c>
      <c r="F63" s="12">
        <f t="shared" si="47"/>
        <v>0</v>
      </c>
      <c r="G63" s="12">
        <f t="shared" si="48"/>
        <v>0</v>
      </c>
      <c r="H63" s="12">
        <f t="shared" si="49"/>
        <v>0</v>
      </c>
      <c r="I63" s="12">
        <f t="shared" si="50"/>
        <v>0</v>
      </c>
      <c r="J63" s="12">
        <f t="shared" si="51"/>
        <v>0</v>
      </c>
      <c r="K63" s="57"/>
    </row>
    <row r="64" spans="1:11" s="7" customFormat="1" ht="32.25" customHeight="1" x14ac:dyDescent="0.25">
      <c r="A64" s="54" t="s">
        <v>65</v>
      </c>
      <c r="B64" s="61" t="s">
        <v>23</v>
      </c>
      <c r="C64" s="13" t="s">
        <v>33</v>
      </c>
      <c r="D64" s="22">
        <v>468.6</v>
      </c>
      <c r="E64" s="22">
        <v>468.6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56" t="s">
        <v>41</v>
      </c>
    </row>
    <row r="65" spans="1:11" s="7" customFormat="1" ht="29.25" customHeight="1" x14ac:dyDescent="0.25">
      <c r="A65" s="55"/>
      <c r="B65" s="61"/>
      <c r="C65" s="14" t="s">
        <v>1</v>
      </c>
      <c r="D65" s="2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57"/>
    </row>
    <row r="66" spans="1:11" s="7" customFormat="1" ht="29.25" customHeight="1" x14ac:dyDescent="0.25">
      <c r="A66" s="55"/>
      <c r="B66" s="61"/>
      <c r="C66" s="14" t="s">
        <v>2</v>
      </c>
      <c r="D66" s="2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57"/>
    </row>
    <row r="67" spans="1:11" s="7" customFormat="1" ht="29.25" customHeight="1" x14ac:dyDescent="0.25">
      <c r="A67" s="55"/>
      <c r="B67" s="61"/>
      <c r="C67" s="14" t="s">
        <v>3</v>
      </c>
      <c r="D67" s="22">
        <v>468.6</v>
      </c>
      <c r="E67" s="12">
        <v>468.6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57"/>
    </row>
    <row r="68" spans="1:11" s="7" customFormat="1" ht="36" customHeight="1" x14ac:dyDescent="0.25">
      <c r="A68" s="55"/>
      <c r="B68" s="61"/>
      <c r="C68" s="14" t="s">
        <v>4</v>
      </c>
      <c r="D68" s="2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57"/>
    </row>
    <row r="69" spans="1:11" s="8" customFormat="1" ht="29.25" customHeight="1" x14ac:dyDescent="0.25">
      <c r="A69" s="75" t="s">
        <v>66</v>
      </c>
      <c r="B69" s="56" t="s">
        <v>24</v>
      </c>
      <c r="C69" s="13" t="s">
        <v>33</v>
      </c>
      <c r="D69" s="22">
        <f t="shared" ref="D69:J73" si="52">E69+F69+G69+H69+I69+J69</f>
        <v>0</v>
      </c>
      <c r="E69" s="22">
        <f>E70+E71+E72+E73</f>
        <v>0</v>
      </c>
      <c r="F69" s="22">
        <f t="shared" ref="F69:J69" si="53">F70+F71+F72+F73</f>
        <v>0</v>
      </c>
      <c r="G69" s="22">
        <f>G70+G71+G72+G73</f>
        <v>0</v>
      </c>
      <c r="H69" s="22">
        <f t="shared" si="53"/>
        <v>0</v>
      </c>
      <c r="I69" s="22">
        <f t="shared" si="53"/>
        <v>0</v>
      </c>
      <c r="J69" s="22">
        <f t="shared" si="53"/>
        <v>0</v>
      </c>
      <c r="K69" s="78" t="s">
        <v>42</v>
      </c>
    </row>
    <row r="70" spans="1:11" s="8" customFormat="1" ht="29.25" customHeight="1" x14ac:dyDescent="0.25">
      <c r="A70" s="76"/>
      <c r="B70" s="56"/>
      <c r="C70" s="14" t="s">
        <v>1</v>
      </c>
      <c r="D70" s="22">
        <f t="shared" si="52"/>
        <v>0</v>
      </c>
      <c r="E70" s="12">
        <f t="shared" si="52"/>
        <v>0</v>
      </c>
      <c r="F70" s="12">
        <f t="shared" si="52"/>
        <v>0</v>
      </c>
      <c r="G70" s="12">
        <f t="shared" si="52"/>
        <v>0</v>
      </c>
      <c r="H70" s="12">
        <f t="shared" si="52"/>
        <v>0</v>
      </c>
      <c r="I70" s="12">
        <f t="shared" si="52"/>
        <v>0</v>
      </c>
      <c r="J70" s="12">
        <f t="shared" si="52"/>
        <v>0</v>
      </c>
      <c r="K70" s="79"/>
    </row>
    <row r="71" spans="1:11" s="8" customFormat="1" ht="29.25" customHeight="1" x14ac:dyDescent="0.25">
      <c r="A71" s="76"/>
      <c r="B71" s="56"/>
      <c r="C71" s="14" t="s">
        <v>2</v>
      </c>
      <c r="D71" s="22">
        <f t="shared" si="52"/>
        <v>0</v>
      </c>
      <c r="E71" s="12">
        <f t="shared" si="52"/>
        <v>0</v>
      </c>
      <c r="F71" s="12">
        <f t="shared" si="52"/>
        <v>0</v>
      </c>
      <c r="G71" s="12">
        <f t="shared" si="52"/>
        <v>0</v>
      </c>
      <c r="H71" s="12">
        <f t="shared" si="52"/>
        <v>0</v>
      </c>
      <c r="I71" s="12">
        <f t="shared" si="52"/>
        <v>0</v>
      </c>
      <c r="J71" s="12">
        <f t="shared" si="52"/>
        <v>0</v>
      </c>
      <c r="K71" s="79"/>
    </row>
    <row r="72" spans="1:11" s="8" customFormat="1" ht="29.25" customHeight="1" x14ac:dyDescent="0.25">
      <c r="A72" s="76"/>
      <c r="B72" s="56"/>
      <c r="C72" s="14" t="s">
        <v>3</v>
      </c>
      <c r="D72" s="22">
        <f t="shared" si="52"/>
        <v>0</v>
      </c>
      <c r="E72" s="12">
        <f t="shared" si="52"/>
        <v>0</v>
      </c>
      <c r="F72" s="12">
        <f t="shared" si="52"/>
        <v>0</v>
      </c>
      <c r="G72" s="12">
        <f t="shared" si="52"/>
        <v>0</v>
      </c>
      <c r="H72" s="12">
        <f t="shared" si="52"/>
        <v>0</v>
      </c>
      <c r="I72" s="12">
        <f t="shared" si="52"/>
        <v>0</v>
      </c>
      <c r="J72" s="12">
        <f t="shared" si="52"/>
        <v>0</v>
      </c>
      <c r="K72" s="79"/>
    </row>
    <row r="73" spans="1:11" s="8" customFormat="1" ht="29.25" customHeight="1" x14ac:dyDescent="0.25">
      <c r="A73" s="77"/>
      <c r="B73" s="56"/>
      <c r="C73" s="14" t="s">
        <v>4</v>
      </c>
      <c r="D73" s="22">
        <f t="shared" si="52"/>
        <v>0</v>
      </c>
      <c r="E73" s="12">
        <f t="shared" si="52"/>
        <v>0</v>
      </c>
      <c r="F73" s="12">
        <f t="shared" si="52"/>
        <v>0</v>
      </c>
      <c r="G73" s="12">
        <f t="shared" si="52"/>
        <v>0</v>
      </c>
      <c r="H73" s="12">
        <f t="shared" si="52"/>
        <v>0</v>
      </c>
      <c r="I73" s="12">
        <f t="shared" si="52"/>
        <v>0</v>
      </c>
      <c r="J73" s="12">
        <f t="shared" si="52"/>
        <v>0</v>
      </c>
      <c r="K73" s="80"/>
    </row>
    <row r="74" spans="1:11" s="8" customFormat="1" ht="29.25" customHeight="1" x14ac:dyDescent="0.25">
      <c r="A74" s="54" t="s">
        <v>67</v>
      </c>
      <c r="B74" s="56" t="s">
        <v>23</v>
      </c>
      <c r="C74" s="20" t="s">
        <v>33</v>
      </c>
      <c r="D74" s="22">
        <v>64.900000000000006</v>
      </c>
      <c r="E74" s="22">
        <v>64.900000000000006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56" t="s">
        <v>26</v>
      </c>
    </row>
    <row r="75" spans="1:11" s="8" customFormat="1" ht="34.5" customHeight="1" x14ac:dyDescent="0.25">
      <c r="A75" s="55"/>
      <c r="B75" s="56"/>
      <c r="C75" s="14" t="s">
        <v>1</v>
      </c>
      <c r="D75" s="22">
        <v>0</v>
      </c>
      <c r="E75" s="12">
        <v>0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57"/>
    </row>
    <row r="76" spans="1:11" s="8" customFormat="1" ht="34.5" customHeight="1" x14ac:dyDescent="0.25">
      <c r="A76" s="55"/>
      <c r="B76" s="56"/>
      <c r="C76" s="14" t="s">
        <v>2</v>
      </c>
      <c r="D76" s="22">
        <v>0</v>
      </c>
      <c r="E76" s="12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57"/>
    </row>
    <row r="77" spans="1:11" s="8" customFormat="1" ht="29.25" customHeight="1" x14ac:dyDescent="0.25">
      <c r="A77" s="55"/>
      <c r="B77" s="56"/>
      <c r="C77" s="14" t="s">
        <v>3</v>
      </c>
      <c r="D77" s="22">
        <v>64.900000000000006</v>
      </c>
      <c r="E77" s="12">
        <v>64.900000000000006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57"/>
    </row>
    <row r="78" spans="1:11" s="8" customFormat="1" ht="29.25" customHeight="1" x14ac:dyDescent="0.25">
      <c r="A78" s="55"/>
      <c r="B78" s="56"/>
      <c r="C78" s="14" t="s">
        <v>4</v>
      </c>
      <c r="D78" s="22">
        <v>0</v>
      </c>
      <c r="E78" s="12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57"/>
    </row>
    <row r="79" spans="1:11" s="8" customFormat="1" ht="29.25" customHeight="1" x14ac:dyDescent="0.25">
      <c r="A79" s="63" t="s">
        <v>68</v>
      </c>
      <c r="B79" s="56" t="s">
        <v>24</v>
      </c>
      <c r="C79" s="13" t="s">
        <v>33</v>
      </c>
      <c r="D79" s="22">
        <v>220</v>
      </c>
      <c r="E79" s="22">
        <v>220</v>
      </c>
      <c r="F79" s="22">
        <v>0</v>
      </c>
      <c r="G79" s="22">
        <v>0</v>
      </c>
      <c r="H79" s="22">
        <v>0</v>
      </c>
      <c r="I79" s="22">
        <v>0</v>
      </c>
      <c r="J79" s="22">
        <v>0</v>
      </c>
      <c r="K79" s="65" t="s">
        <v>28</v>
      </c>
    </row>
    <row r="80" spans="1:11" s="8" customFormat="1" ht="29.25" customHeight="1" x14ac:dyDescent="0.25">
      <c r="A80" s="63"/>
      <c r="B80" s="57"/>
      <c r="C80" s="14" t="s">
        <v>1</v>
      </c>
      <c r="D80" s="22">
        <v>0</v>
      </c>
      <c r="E80" s="12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65"/>
    </row>
    <row r="81" spans="1:11" s="8" customFormat="1" ht="29.25" customHeight="1" x14ac:dyDescent="0.25">
      <c r="A81" s="63"/>
      <c r="B81" s="57"/>
      <c r="C81" s="14" t="s">
        <v>2</v>
      </c>
      <c r="D81" s="22">
        <v>220</v>
      </c>
      <c r="E81" s="12">
        <v>220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65"/>
    </row>
    <row r="82" spans="1:11" s="8" customFormat="1" ht="29.25" customHeight="1" x14ac:dyDescent="0.25">
      <c r="A82" s="63"/>
      <c r="B82" s="57"/>
      <c r="C82" s="14" t="s">
        <v>3</v>
      </c>
      <c r="D82" s="22">
        <v>0</v>
      </c>
      <c r="E82" s="12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65"/>
    </row>
    <row r="83" spans="1:11" s="8" customFormat="1" ht="29.25" customHeight="1" x14ac:dyDescent="0.25">
      <c r="A83" s="63"/>
      <c r="B83" s="57"/>
      <c r="C83" s="14" t="s">
        <v>4</v>
      </c>
      <c r="D83" s="22">
        <v>0</v>
      </c>
      <c r="E83" s="12">
        <v>0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65"/>
    </row>
    <row r="84" spans="1:11" s="8" customFormat="1" ht="29.25" customHeight="1" x14ac:dyDescent="0.25">
      <c r="A84" s="63" t="s">
        <v>69</v>
      </c>
      <c r="B84" s="56" t="s">
        <v>23</v>
      </c>
      <c r="C84" s="13" t="s">
        <v>33</v>
      </c>
      <c r="D84" s="22">
        <v>10538.9</v>
      </c>
      <c r="E84" s="22">
        <v>10538.9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65" t="s">
        <v>43</v>
      </c>
    </row>
    <row r="85" spans="1:11" s="8" customFormat="1" ht="29.25" customHeight="1" x14ac:dyDescent="0.25">
      <c r="A85" s="55"/>
      <c r="B85" s="57"/>
      <c r="C85" s="14" t="s">
        <v>1</v>
      </c>
      <c r="D85" s="22">
        <v>0</v>
      </c>
      <c r="E85" s="12">
        <v>0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57"/>
    </row>
    <row r="86" spans="1:11" s="8" customFormat="1" ht="29.25" customHeight="1" x14ac:dyDescent="0.25">
      <c r="A86" s="55"/>
      <c r="B86" s="57"/>
      <c r="C86" s="14" t="s">
        <v>2</v>
      </c>
      <c r="D86" s="22">
        <v>10433.5</v>
      </c>
      <c r="E86" s="12">
        <v>10433.5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57"/>
    </row>
    <row r="87" spans="1:11" s="8" customFormat="1" ht="29.25" customHeight="1" x14ac:dyDescent="0.25">
      <c r="A87" s="55"/>
      <c r="B87" s="57"/>
      <c r="C87" s="14" t="s">
        <v>3</v>
      </c>
      <c r="D87" s="22">
        <v>105.4</v>
      </c>
      <c r="E87" s="12">
        <v>105.4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57"/>
    </row>
    <row r="88" spans="1:11" s="8" customFormat="1" ht="29.25" customHeight="1" x14ac:dyDescent="0.25">
      <c r="A88" s="55"/>
      <c r="B88" s="57"/>
      <c r="C88" s="14" t="s">
        <v>4</v>
      </c>
      <c r="D88" s="22">
        <v>0</v>
      </c>
      <c r="E88" s="12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57"/>
    </row>
    <row r="89" spans="1:11" s="8" customFormat="1" ht="29.25" customHeight="1" x14ac:dyDescent="0.25">
      <c r="A89" s="86" t="s">
        <v>70</v>
      </c>
      <c r="B89" s="56" t="s">
        <v>23</v>
      </c>
      <c r="C89" s="13" t="s">
        <v>33</v>
      </c>
      <c r="D89" s="22">
        <v>614.70000000000005</v>
      </c>
      <c r="E89" s="22">
        <v>0</v>
      </c>
      <c r="F89" s="24">
        <v>614.70000000000005</v>
      </c>
      <c r="G89" s="22">
        <v>0</v>
      </c>
      <c r="H89" s="22">
        <v>0</v>
      </c>
      <c r="I89" s="22">
        <v>0</v>
      </c>
      <c r="J89" s="22">
        <v>0</v>
      </c>
      <c r="K89" s="91" t="s">
        <v>45</v>
      </c>
    </row>
    <row r="90" spans="1:11" s="8" customFormat="1" ht="29.25" customHeight="1" x14ac:dyDescent="0.25">
      <c r="A90" s="87"/>
      <c r="B90" s="57"/>
      <c r="C90" s="14" t="s">
        <v>1</v>
      </c>
      <c r="D90" s="22">
        <v>0</v>
      </c>
      <c r="E90" s="21">
        <v>0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92"/>
    </row>
    <row r="91" spans="1:11" s="8" customFormat="1" ht="29.25" customHeight="1" x14ac:dyDescent="0.25">
      <c r="A91" s="87"/>
      <c r="B91" s="57"/>
      <c r="C91" s="14" t="s">
        <v>2</v>
      </c>
      <c r="D91" s="22">
        <v>0</v>
      </c>
      <c r="E91" s="21">
        <v>0</v>
      </c>
      <c r="F91" s="18">
        <v>0</v>
      </c>
      <c r="G91" s="18">
        <v>0</v>
      </c>
      <c r="H91" s="18">
        <v>0</v>
      </c>
      <c r="I91" s="18">
        <v>0</v>
      </c>
      <c r="J91" s="18">
        <v>0</v>
      </c>
      <c r="K91" s="92"/>
    </row>
    <row r="92" spans="1:11" s="8" customFormat="1" ht="29.25" customHeight="1" x14ac:dyDescent="0.25">
      <c r="A92" s="87"/>
      <c r="B92" s="57"/>
      <c r="C92" s="14" t="s">
        <v>3</v>
      </c>
      <c r="D92" s="22">
        <v>614.70000000000005</v>
      </c>
      <c r="E92" s="21">
        <v>0</v>
      </c>
      <c r="F92" s="18">
        <v>614.70000000000005</v>
      </c>
      <c r="G92" s="18">
        <v>0</v>
      </c>
      <c r="H92" s="18">
        <v>0</v>
      </c>
      <c r="I92" s="18">
        <v>0</v>
      </c>
      <c r="J92" s="18">
        <v>0</v>
      </c>
      <c r="K92" s="92"/>
    </row>
    <row r="93" spans="1:11" s="8" customFormat="1" ht="29.25" customHeight="1" x14ac:dyDescent="0.25">
      <c r="A93" s="88"/>
      <c r="B93" s="57"/>
      <c r="C93" s="14" t="s">
        <v>4</v>
      </c>
      <c r="D93" s="22">
        <v>0</v>
      </c>
      <c r="E93" s="21">
        <v>0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  <c r="K93" s="93"/>
    </row>
    <row r="94" spans="1:11" s="8" customFormat="1" x14ac:dyDescent="0.25">
      <c r="A94" s="58" t="s">
        <v>71</v>
      </c>
      <c r="B94" s="59"/>
      <c r="C94" s="59"/>
      <c r="D94" s="59"/>
      <c r="E94" s="59"/>
      <c r="F94" s="59"/>
      <c r="G94" s="59"/>
      <c r="H94" s="59"/>
      <c r="I94" s="59"/>
      <c r="J94" s="59"/>
      <c r="K94" s="60"/>
    </row>
    <row r="95" spans="1:11" ht="18.75" customHeight="1" x14ac:dyDescent="0.25">
      <c r="A95" s="89" t="s">
        <v>72</v>
      </c>
      <c r="B95" s="42" t="s">
        <v>5</v>
      </c>
      <c r="C95" s="52" t="s">
        <v>33</v>
      </c>
      <c r="D95" s="51">
        <f>SUM(E95:J96)</f>
        <v>5291.6</v>
      </c>
      <c r="E95" s="51">
        <v>3111.2</v>
      </c>
      <c r="F95" s="43">
        <f>SUM(F97:F100)</f>
        <v>1380.4</v>
      </c>
      <c r="G95" s="53">
        <f>SUM(G97:G100)</f>
        <v>200</v>
      </c>
      <c r="H95" s="51">
        <v>200</v>
      </c>
      <c r="I95" s="51">
        <v>200</v>
      </c>
      <c r="J95" s="51">
        <v>200</v>
      </c>
      <c r="K95" s="90" t="s">
        <v>88</v>
      </c>
    </row>
    <row r="96" spans="1:11" ht="18" customHeight="1" x14ac:dyDescent="0.25">
      <c r="A96" s="89"/>
      <c r="B96" s="42"/>
      <c r="C96" s="52"/>
      <c r="D96" s="51"/>
      <c r="E96" s="51"/>
      <c r="F96" s="43"/>
      <c r="G96" s="53"/>
      <c r="H96" s="51"/>
      <c r="I96" s="51"/>
      <c r="J96" s="51"/>
      <c r="K96" s="90"/>
    </row>
    <row r="97" spans="1:11" ht="30" x14ac:dyDescent="0.25">
      <c r="A97" s="89"/>
      <c r="B97" s="42"/>
      <c r="C97" s="9" t="s">
        <v>1</v>
      </c>
      <c r="D97" s="22">
        <f>SUM(E97:J97)</f>
        <v>730.3</v>
      </c>
      <c r="E97" s="12">
        <v>534.79999999999995</v>
      </c>
      <c r="F97" s="12">
        <v>195.5</v>
      </c>
      <c r="G97" s="12">
        <v>0</v>
      </c>
      <c r="H97" s="12">
        <v>0</v>
      </c>
      <c r="I97" s="12">
        <v>0</v>
      </c>
      <c r="J97" s="12">
        <v>0</v>
      </c>
      <c r="K97" s="90"/>
    </row>
    <row r="98" spans="1:11" ht="31.5" customHeight="1" x14ac:dyDescent="0.25">
      <c r="A98" s="89"/>
      <c r="B98" s="42"/>
      <c r="C98" s="9" t="s">
        <v>2</v>
      </c>
      <c r="D98" s="22">
        <f>SUM(E98:J98)</f>
        <v>3330.8</v>
      </c>
      <c r="E98" s="12">
        <v>2295.9</v>
      </c>
      <c r="F98" s="12">
        <v>1034.9000000000001</v>
      </c>
      <c r="G98" s="12">
        <v>0</v>
      </c>
      <c r="H98" s="12">
        <v>0</v>
      </c>
      <c r="I98" s="12">
        <v>0</v>
      </c>
      <c r="J98" s="12">
        <v>0</v>
      </c>
      <c r="K98" s="90"/>
    </row>
    <row r="99" spans="1:11" ht="27.75" customHeight="1" x14ac:dyDescent="0.25">
      <c r="A99" s="89"/>
      <c r="B99" s="42"/>
      <c r="C99" s="9" t="s">
        <v>3</v>
      </c>
      <c r="D99" s="22">
        <f>SUM(E99:J99)</f>
        <v>1230.5</v>
      </c>
      <c r="E99" s="12">
        <v>280.5</v>
      </c>
      <c r="F99" s="12">
        <v>150</v>
      </c>
      <c r="G99" s="12">
        <v>200</v>
      </c>
      <c r="H99" s="12">
        <v>200</v>
      </c>
      <c r="I99" s="12">
        <v>200</v>
      </c>
      <c r="J99" s="12">
        <v>200</v>
      </c>
      <c r="K99" s="90"/>
    </row>
    <row r="100" spans="1:11" ht="36.75" customHeight="1" x14ac:dyDescent="0.25">
      <c r="A100" s="89"/>
      <c r="B100" s="42"/>
      <c r="C100" s="9" t="s">
        <v>4</v>
      </c>
      <c r="D100" s="22">
        <v>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90"/>
    </row>
    <row r="101" spans="1:11" s="8" customFormat="1" ht="36.75" customHeight="1" x14ac:dyDescent="0.25">
      <c r="A101" s="44" t="s">
        <v>73</v>
      </c>
      <c r="B101" s="47" t="s">
        <v>23</v>
      </c>
      <c r="C101" s="16" t="s">
        <v>33</v>
      </c>
      <c r="D101" s="22">
        <v>2400</v>
      </c>
      <c r="E101" s="22">
        <v>0</v>
      </c>
      <c r="F101" s="24">
        <f>F102+F103+F104+F105</f>
        <v>2400</v>
      </c>
      <c r="G101" s="22">
        <v>0</v>
      </c>
      <c r="H101" s="22">
        <v>0</v>
      </c>
      <c r="I101" s="22">
        <v>0</v>
      </c>
      <c r="J101" s="22">
        <v>0</v>
      </c>
      <c r="K101" s="50" t="s">
        <v>38</v>
      </c>
    </row>
    <row r="102" spans="1:11" s="8" customFormat="1" ht="36.75" customHeight="1" x14ac:dyDescent="0.25">
      <c r="A102" s="45"/>
      <c r="B102" s="48"/>
      <c r="C102" s="9" t="s">
        <v>1</v>
      </c>
      <c r="D102" s="22">
        <v>0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48"/>
    </row>
    <row r="103" spans="1:11" s="8" customFormat="1" ht="36.75" customHeight="1" x14ac:dyDescent="0.25">
      <c r="A103" s="45"/>
      <c r="B103" s="48"/>
      <c r="C103" s="9" t="s">
        <v>2</v>
      </c>
      <c r="D103" s="22">
        <v>2400</v>
      </c>
      <c r="E103" s="12">
        <v>0</v>
      </c>
      <c r="F103" s="12">
        <v>2400</v>
      </c>
      <c r="G103" s="12">
        <v>0</v>
      </c>
      <c r="H103" s="12">
        <v>0</v>
      </c>
      <c r="I103" s="12">
        <v>0</v>
      </c>
      <c r="J103" s="12">
        <v>0</v>
      </c>
      <c r="K103" s="48"/>
    </row>
    <row r="104" spans="1:11" s="8" customFormat="1" ht="36.75" customHeight="1" x14ac:dyDescent="0.25">
      <c r="A104" s="45"/>
      <c r="B104" s="48"/>
      <c r="C104" s="9" t="s">
        <v>3</v>
      </c>
      <c r="D104" s="22">
        <v>0</v>
      </c>
      <c r="E104" s="12">
        <v>0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48"/>
    </row>
    <row r="105" spans="1:11" s="8" customFormat="1" ht="36.75" customHeight="1" x14ac:dyDescent="0.25">
      <c r="A105" s="46"/>
      <c r="B105" s="49"/>
      <c r="C105" s="9" t="s">
        <v>4</v>
      </c>
      <c r="D105" s="22">
        <v>0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49"/>
    </row>
    <row r="106" spans="1:11" s="8" customFormat="1" ht="36.75" customHeight="1" x14ac:dyDescent="0.25">
      <c r="A106" s="86" t="s">
        <v>74</v>
      </c>
      <c r="B106" s="47" t="s">
        <v>23</v>
      </c>
      <c r="C106" s="29" t="s">
        <v>33</v>
      </c>
      <c r="D106" s="28">
        <v>450.2</v>
      </c>
      <c r="E106" s="28">
        <v>0</v>
      </c>
      <c r="F106" s="24">
        <v>450.178</v>
      </c>
      <c r="G106" s="28">
        <v>0</v>
      </c>
      <c r="H106" s="28">
        <v>0</v>
      </c>
      <c r="I106" s="28">
        <v>0</v>
      </c>
      <c r="J106" s="28">
        <v>0</v>
      </c>
      <c r="K106" s="103" t="s">
        <v>49</v>
      </c>
    </row>
    <row r="107" spans="1:11" s="8" customFormat="1" ht="36.75" customHeight="1" x14ac:dyDescent="0.25">
      <c r="A107" s="87"/>
      <c r="B107" s="48"/>
      <c r="C107" s="27" t="s">
        <v>1</v>
      </c>
      <c r="D107" s="28">
        <v>0</v>
      </c>
      <c r="E107" s="21"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104"/>
    </row>
    <row r="108" spans="1:11" s="8" customFormat="1" ht="36.75" customHeight="1" x14ac:dyDescent="0.25">
      <c r="A108" s="87"/>
      <c r="B108" s="48"/>
      <c r="C108" s="27" t="s">
        <v>2</v>
      </c>
      <c r="D108" s="28">
        <v>450.178</v>
      </c>
      <c r="E108" s="21">
        <v>0</v>
      </c>
      <c r="F108" s="21">
        <v>450.178</v>
      </c>
      <c r="G108" s="21">
        <v>0</v>
      </c>
      <c r="H108" s="21">
        <v>0</v>
      </c>
      <c r="I108" s="21">
        <v>0</v>
      </c>
      <c r="J108" s="21">
        <v>0</v>
      </c>
      <c r="K108" s="104"/>
    </row>
    <row r="109" spans="1:11" s="8" customFormat="1" ht="36.75" customHeight="1" x14ac:dyDescent="0.25">
      <c r="A109" s="87"/>
      <c r="B109" s="48"/>
      <c r="C109" s="27" t="s">
        <v>3</v>
      </c>
      <c r="D109" s="28">
        <v>0</v>
      </c>
      <c r="E109" s="21">
        <v>0</v>
      </c>
      <c r="F109" s="21">
        <v>0</v>
      </c>
      <c r="G109" s="21">
        <v>0</v>
      </c>
      <c r="H109" s="21">
        <v>0</v>
      </c>
      <c r="I109" s="21">
        <v>0</v>
      </c>
      <c r="J109" s="21">
        <v>0</v>
      </c>
      <c r="K109" s="104"/>
    </row>
    <row r="110" spans="1:11" s="8" customFormat="1" ht="36.75" customHeight="1" x14ac:dyDescent="0.25">
      <c r="A110" s="88"/>
      <c r="B110" s="49"/>
      <c r="C110" s="27" t="s">
        <v>4</v>
      </c>
      <c r="D110" s="28">
        <v>0</v>
      </c>
      <c r="E110" s="21">
        <v>0</v>
      </c>
      <c r="F110" s="21">
        <v>0</v>
      </c>
      <c r="G110" s="21">
        <v>0</v>
      </c>
      <c r="H110" s="21">
        <v>0</v>
      </c>
      <c r="I110" s="21">
        <v>0</v>
      </c>
      <c r="J110" s="21">
        <v>0</v>
      </c>
      <c r="K110" s="105"/>
    </row>
    <row r="111" spans="1:11" s="8" customFormat="1" ht="16.5" customHeight="1" x14ac:dyDescent="0.25">
      <c r="A111" s="96" t="s">
        <v>75</v>
      </c>
      <c r="B111" s="97"/>
      <c r="C111" s="97"/>
      <c r="D111" s="97"/>
      <c r="E111" s="97"/>
      <c r="F111" s="97"/>
      <c r="G111" s="97"/>
      <c r="H111" s="97"/>
      <c r="I111" s="97"/>
      <c r="J111" s="97"/>
      <c r="K111" s="98"/>
    </row>
    <row r="112" spans="1:11" s="11" customFormat="1" ht="18" customHeight="1" x14ac:dyDescent="0.25">
      <c r="A112" s="96" t="s">
        <v>76</v>
      </c>
      <c r="B112" s="99"/>
      <c r="C112" s="99"/>
      <c r="D112" s="99"/>
      <c r="E112" s="99"/>
      <c r="F112" s="99"/>
      <c r="G112" s="99"/>
      <c r="H112" s="99"/>
      <c r="I112" s="99"/>
      <c r="J112" s="99"/>
      <c r="K112" s="100"/>
    </row>
    <row r="113" spans="1:11" s="8" customFormat="1" ht="34.5" customHeight="1" x14ac:dyDescent="0.25">
      <c r="A113" s="54" t="s">
        <v>77</v>
      </c>
      <c r="B113" s="56" t="s">
        <v>5</v>
      </c>
      <c r="C113" s="13" t="s">
        <v>33</v>
      </c>
      <c r="D113" s="38">
        <f>SUM(E113:J113)</f>
        <v>14849.615</v>
      </c>
      <c r="E113" s="38">
        <v>0</v>
      </c>
      <c r="F113" s="38">
        <v>0</v>
      </c>
      <c r="G113" s="38">
        <f>G117+G116+G115+G114</f>
        <v>14849.615</v>
      </c>
      <c r="H113" s="37">
        <v>0</v>
      </c>
      <c r="I113" s="37">
        <v>0</v>
      </c>
      <c r="J113" s="37">
        <v>0</v>
      </c>
      <c r="K113" s="56" t="s">
        <v>44</v>
      </c>
    </row>
    <row r="114" spans="1:11" s="8" customFormat="1" ht="34.5" customHeight="1" x14ac:dyDescent="0.25">
      <c r="A114" s="54"/>
      <c r="B114" s="56"/>
      <c r="C114" s="14" t="s">
        <v>1</v>
      </c>
      <c r="D114" s="38">
        <f>SUM(E114:J114)</f>
        <v>14048.1</v>
      </c>
      <c r="E114" s="17">
        <v>0</v>
      </c>
      <c r="F114" s="17">
        <v>0</v>
      </c>
      <c r="G114" s="17">
        <v>14048.1</v>
      </c>
      <c r="H114" s="21">
        <v>0</v>
      </c>
      <c r="I114" s="21">
        <v>0</v>
      </c>
      <c r="J114" s="21">
        <v>0</v>
      </c>
      <c r="K114" s="56"/>
    </row>
    <row r="115" spans="1:11" s="8" customFormat="1" ht="29.25" customHeight="1" x14ac:dyDescent="0.25">
      <c r="A115" s="54"/>
      <c r="B115" s="56"/>
      <c r="C115" s="14" t="s">
        <v>2</v>
      </c>
      <c r="D115" s="38">
        <f>SUM(E115:J115)</f>
        <v>286.66539</v>
      </c>
      <c r="E115" s="17">
        <v>0</v>
      </c>
      <c r="F115" s="17">
        <v>0</v>
      </c>
      <c r="G115" s="17">
        <v>286.66539</v>
      </c>
      <c r="H115" s="21">
        <v>0</v>
      </c>
      <c r="I115" s="21">
        <v>0</v>
      </c>
      <c r="J115" s="21">
        <v>0</v>
      </c>
      <c r="K115" s="56"/>
    </row>
    <row r="116" spans="1:11" s="8" customFormat="1" ht="29.25" customHeight="1" x14ac:dyDescent="0.25">
      <c r="A116" s="54"/>
      <c r="B116" s="56"/>
      <c r="C116" s="14" t="s">
        <v>3</v>
      </c>
      <c r="D116" s="38">
        <f>SUM(E116:J116)</f>
        <v>14.84961</v>
      </c>
      <c r="E116" s="17">
        <v>0</v>
      </c>
      <c r="F116" s="17">
        <v>0</v>
      </c>
      <c r="G116" s="17">
        <v>14.84961</v>
      </c>
      <c r="H116" s="21">
        <v>0</v>
      </c>
      <c r="I116" s="21">
        <v>0</v>
      </c>
      <c r="J116" s="21">
        <v>0</v>
      </c>
      <c r="K116" s="56"/>
    </row>
    <row r="117" spans="1:11" ht="29.25" customHeight="1" x14ac:dyDescent="0.25">
      <c r="A117" s="54"/>
      <c r="B117" s="56"/>
      <c r="C117" s="14" t="s">
        <v>4</v>
      </c>
      <c r="D117" s="38">
        <f t="shared" ref="D117" si="54">SUM(E117:J117)</f>
        <v>500</v>
      </c>
      <c r="E117" s="17">
        <v>0</v>
      </c>
      <c r="F117" s="17">
        <v>0</v>
      </c>
      <c r="G117" s="17">
        <v>500</v>
      </c>
      <c r="H117" s="21">
        <v>0</v>
      </c>
      <c r="I117" s="21">
        <v>0</v>
      </c>
      <c r="J117" s="21">
        <v>0</v>
      </c>
      <c r="K117" s="56"/>
    </row>
    <row r="118" spans="1:11" ht="29.25" customHeight="1" x14ac:dyDescent="0.25">
      <c r="A118" s="83" t="s">
        <v>78</v>
      </c>
      <c r="B118" s="56" t="s">
        <v>5</v>
      </c>
      <c r="C118" s="13" t="s">
        <v>33</v>
      </c>
      <c r="D118" s="38">
        <f>SUM(E118:J118)</f>
        <v>4927.9980000000005</v>
      </c>
      <c r="E118" s="38">
        <v>0</v>
      </c>
      <c r="F118" s="38">
        <v>0</v>
      </c>
      <c r="G118" s="38">
        <f>G119+G120+G121+G122</f>
        <v>4927.9980000000005</v>
      </c>
      <c r="H118" s="38">
        <v>0</v>
      </c>
      <c r="I118" s="38">
        <v>0</v>
      </c>
      <c r="J118" s="38">
        <v>0</v>
      </c>
      <c r="K118" s="56" t="s">
        <v>17</v>
      </c>
    </row>
    <row r="119" spans="1:11" ht="29.25" customHeight="1" x14ac:dyDescent="0.25">
      <c r="A119" s="83"/>
      <c r="B119" s="56"/>
      <c r="C119" s="14" t="s">
        <v>1</v>
      </c>
      <c r="D119" s="38">
        <f>SUM(E119:J119)</f>
        <v>4334.6000000000004</v>
      </c>
      <c r="E119" s="17">
        <v>0</v>
      </c>
      <c r="F119" s="17">
        <v>0</v>
      </c>
      <c r="G119" s="17">
        <v>4334.6000000000004</v>
      </c>
      <c r="H119" s="17">
        <v>0</v>
      </c>
      <c r="I119" s="17">
        <v>0</v>
      </c>
      <c r="J119" s="17">
        <v>0</v>
      </c>
      <c r="K119" s="56"/>
    </row>
    <row r="120" spans="1:11" ht="29.25" customHeight="1" x14ac:dyDescent="0.25">
      <c r="A120" s="83"/>
      <c r="B120" s="56"/>
      <c r="C120" s="14" t="s">
        <v>2</v>
      </c>
      <c r="D120" s="38">
        <f>SUM(E120:J120)</f>
        <v>88.470010000000002</v>
      </c>
      <c r="E120" s="17">
        <v>0</v>
      </c>
      <c r="F120" s="17">
        <v>0</v>
      </c>
      <c r="G120" s="17">
        <v>88.470010000000002</v>
      </c>
      <c r="H120" s="17">
        <v>0</v>
      </c>
      <c r="I120" s="17">
        <v>0</v>
      </c>
      <c r="J120" s="17">
        <v>0</v>
      </c>
      <c r="K120" s="56"/>
    </row>
    <row r="121" spans="1:11" ht="29.25" customHeight="1" x14ac:dyDescent="0.25">
      <c r="A121" s="83"/>
      <c r="B121" s="56"/>
      <c r="C121" s="14" t="s">
        <v>3</v>
      </c>
      <c r="D121" s="38">
        <f>SUM(E121:J121)</f>
        <v>4.9279900000000003</v>
      </c>
      <c r="E121" s="17">
        <v>0</v>
      </c>
      <c r="F121" s="17">
        <v>0</v>
      </c>
      <c r="G121" s="17">
        <v>4.9279900000000003</v>
      </c>
      <c r="H121" s="17">
        <v>0</v>
      </c>
      <c r="I121" s="17">
        <v>0</v>
      </c>
      <c r="J121" s="17">
        <v>0</v>
      </c>
      <c r="K121" s="56"/>
    </row>
    <row r="122" spans="1:11" ht="29.25" customHeight="1" x14ac:dyDescent="0.25">
      <c r="A122" s="83"/>
      <c r="B122" s="56"/>
      <c r="C122" s="14" t="s">
        <v>4</v>
      </c>
      <c r="D122" s="38">
        <f>SUM(E122:J122)</f>
        <v>500</v>
      </c>
      <c r="E122" s="17">
        <v>0</v>
      </c>
      <c r="F122" s="17">
        <v>0</v>
      </c>
      <c r="G122" s="17">
        <v>500</v>
      </c>
      <c r="H122" s="17">
        <v>0</v>
      </c>
      <c r="I122" s="17">
        <v>0</v>
      </c>
      <c r="J122" s="17">
        <v>0</v>
      </c>
      <c r="K122" s="56"/>
    </row>
    <row r="123" spans="1:11" ht="29.25" customHeight="1" x14ac:dyDescent="0.25">
      <c r="A123" s="83" t="s">
        <v>79</v>
      </c>
      <c r="B123" s="78" t="s">
        <v>34</v>
      </c>
      <c r="C123" s="13" t="s">
        <v>33</v>
      </c>
      <c r="D123" s="38">
        <f>SUM(D124:D127)</f>
        <v>3550.5889999999999</v>
      </c>
      <c r="E123" s="38">
        <v>0</v>
      </c>
      <c r="F123" s="38">
        <v>0</v>
      </c>
      <c r="G123" s="38">
        <f>G124+G125+G126+G127</f>
        <v>3550.5889999999999</v>
      </c>
      <c r="H123" s="38">
        <v>0</v>
      </c>
      <c r="I123" s="38">
        <v>0</v>
      </c>
      <c r="J123" s="38">
        <v>0</v>
      </c>
      <c r="K123" s="56" t="s">
        <v>14</v>
      </c>
    </row>
    <row r="124" spans="1:11" ht="29.25" customHeight="1" x14ac:dyDescent="0.25">
      <c r="A124" s="83"/>
      <c r="B124" s="79"/>
      <c r="C124" s="14" t="s">
        <v>1</v>
      </c>
      <c r="D124" s="38">
        <f t="shared" ref="D124:D132" si="55">SUM(E124:J124)</f>
        <v>2986.1</v>
      </c>
      <c r="E124" s="17">
        <v>0</v>
      </c>
      <c r="F124" s="17">
        <v>0</v>
      </c>
      <c r="G124" s="17">
        <v>2986.1</v>
      </c>
      <c r="H124" s="17">
        <v>0</v>
      </c>
      <c r="I124" s="17">
        <v>0</v>
      </c>
      <c r="J124" s="12">
        <f t="shared" ref="J124" si="56">SUM(K124:P124)</f>
        <v>0</v>
      </c>
      <c r="K124" s="56"/>
    </row>
    <row r="125" spans="1:11" ht="29.25" customHeight="1" x14ac:dyDescent="0.25">
      <c r="A125" s="83"/>
      <c r="B125" s="79"/>
      <c r="C125" s="14" t="s">
        <v>2</v>
      </c>
      <c r="D125" s="38">
        <f t="shared" si="55"/>
        <v>60.938420000000001</v>
      </c>
      <c r="E125" s="17">
        <v>0</v>
      </c>
      <c r="F125" s="17">
        <v>0</v>
      </c>
      <c r="G125" s="17">
        <v>60.938420000000001</v>
      </c>
      <c r="H125" s="17">
        <v>0</v>
      </c>
      <c r="I125" s="12">
        <f t="shared" ref="I125:J125" si="57">SUM(J125:O125)</f>
        <v>0</v>
      </c>
      <c r="J125" s="12">
        <f t="shared" si="57"/>
        <v>0</v>
      </c>
      <c r="K125" s="56"/>
    </row>
    <row r="126" spans="1:11" ht="29.25" customHeight="1" x14ac:dyDescent="0.25">
      <c r="A126" s="83"/>
      <c r="B126" s="79"/>
      <c r="C126" s="14" t="s">
        <v>3</v>
      </c>
      <c r="D126" s="38">
        <f t="shared" si="55"/>
        <v>3.5505800000000001</v>
      </c>
      <c r="E126" s="17">
        <v>0</v>
      </c>
      <c r="F126" s="17">
        <v>0</v>
      </c>
      <c r="G126" s="17">
        <v>3.5505800000000001</v>
      </c>
      <c r="H126" s="12">
        <f t="shared" ref="H126:J126" si="58">SUM(I126:N126)</f>
        <v>0</v>
      </c>
      <c r="I126" s="12">
        <f t="shared" si="58"/>
        <v>0</v>
      </c>
      <c r="J126" s="12">
        <f t="shared" si="58"/>
        <v>0</v>
      </c>
      <c r="K126" s="56"/>
    </row>
    <row r="127" spans="1:11" ht="29.25" customHeight="1" x14ac:dyDescent="0.25">
      <c r="A127" s="83"/>
      <c r="B127" s="80"/>
      <c r="C127" s="14" t="s">
        <v>4</v>
      </c>
      <c r="D127" s="38">
        <f t="shared" si="55"/>
        <v>500</v>
      </c>
      <c r="E127" s="12">
        <v>0</v>
      </c>
      <c r="F127" s="12">
        <v>0</v>
      </c>
      <c r="G127" s="12">
        <v>500</v>
      </c>
      <c r="H127" s="12">
        <f t="shared" ref="H127:J127" si="59">SUM(I127:N127)</f>
        <v>0</v>
      </c>
      <c r="I127" s="12">
        <f t="shared" si="59"/>
        <v>0</v>
      </c>
      <c r="J127" s="12">
        <f t="shared" si="59"/>
        <v>0</v>
      </c>
      <c r="K127" s="56"/>
    </row>
    <row r="128" spans="1:11" ht="29.25" customHeight="1" x14ac:dyDescent="0.25">
      <c r="A128" s="84" t="s">
        <v>31</v>
      </c>
      <c r="B128" s="84"/>
      <c r="C128" s="13" t="s">
        <v>33</v>
      </c>
      <c r="D128" s="23">
        <f t="shared" si="55"/>
        <v>23328.202000000005</v>
      </c>
      <c r="E128" s="22">
        <v>0</v>
      </c>
      <c r="F128" s="22">
        <v>0</v>
      </c>
      <c r="G128" s="23">
        <f>G129+G130+G131+G132</f>
        <v>23328.202000000005</v>
      </c>
      <c r="H128" s="22">
        <f>H123+H118+H113</f>
        <v>0</v>
      </c>
      <c r="I128" s="22">
        <f t="shared" ref="I128:J128" si="60">I123+I118+I113</f>
        <v>0</v>
      </c>
      <c r="J128" s="22">
        <f t="shared" si="60"/>
        <v>0</v>
      </c>
      <c r="K128" s="56"/>
    </row>
    <row r="129" spans="1:11" ht="29.25" customHeight="1" x14ac:dyDescent="0.25">
      <c r="A129" s="84"/>
      <c r="B129" s="84"/>
      <c r="C129" s="14" t="s">
        <v>1</v>
      </c>
      <c r="D129" s="23">
        <f t="shared" si="55"/>
        <v>21368.800000000003</v>
      </c>
      <c r="E129" s="21">
        <v>0</v>
      </c>
      <c r="F129" s="21">
        <v>0</v>
      </c>
      <c r="G129" s="17">
        <f>G124+G119+G114</f>
        <v>21368.800000000003</v>
      </c>
      <c r="H129" s="21">
        <f t="shared" ref="H129:J131" si="61">H124+H119+H114</f>
        <v>0</v>
      </c>
      <c r="I129" s="21">
        <f t="shared" si="61"/>
        <v>0</v>
      </c>
      <c r="J129" s="21">
        <f t="shared" si="61"/>
        <v>0</v>
      </c>
      <c r="K129" s="56"/>
    </row>
    <row r="130" spans="1:11" ht="29.25" customHeight="1" x14ac:dyDescent="0.25">
      <c r="A130" s="84"/>
      <c r="B130" s="84"/>
      <c r="C130" s="14" t="s">
        <v>2</v>
      </c>
      <c r="D130" s="23">
        <f t="shared" si="55"/>
        <v>436.07382000000001</v>
      </c>
      <c r="E130" s="21">
        <v>0</v>
      </c>
      <c r="F130" s="21">
        <v>0</v>
      </c>
      <c r="G130" s="17">
        <f>G125+G120+G115</f>
        <v>436.07382000000001</v>
      </c>
      <c r="H130" s="21">
        <f t="shared" si="61"/>
        <v>0</v>
      </c>
      <c r="I130" s="21">
        <f t="shared" si="61"/>
        <v>0</v>
      </c>
      <c r="J130" s="21">
        <f t="shared" si="61"/>
        <v>0</v>
      </c>
      <c r="K130" s="56"/>
    </row>
    <row r="131" spans="1:11" ht="29.25" customHeight="1" x14ac:dyDescent="0.25">
      <c r="A131" s="84"/>
      <c r="B131" s="84"/>
      <c r="C131" s="14" t="s">
        <v>3</v>
      </c>
      <c r="D131" s="22">
        <f t="shared" si="55"/>
        <v>23.328180000000003</v>
      </c>
      <c r="E131" s="21">
        <v>0</v>
      </c>
      <c r="F131" s="21">
        <v>0</v>
      </c>
      <c r="G131" s="12">
        <f>G126+G121+G116</f>
        <v>23.328180000000003</v>
      </c>
      <c r="H131" s="21">
        <f t="shared" si="61"/>
        <v>0</v>
      </c>
      <c r="I131" s="21">
        <f t="shared" si="61"/>
        <v>0</v>
      </c>
      <c r="J131" s="21">
        <f t="shared" si="61"/>
        <v>0</v>
      </c>
      <c r="K131" s="56"/>
    </row>
    <row r="132" spans="1:11" ht="29.25" customHeight="1" x14ac:dyDescent="0.25">
      <c r="A132" s="84"/>
      <c r="B132" s="84"/>
      <c r="C132" s="14" t="s">
        <v>4</v>
      </c>
      <c r="D132" s="22">
        <f t="shared" si="55"/>
        <v>1500</v>
      </c>
      <c r="E132" s="21">
        <v>0</v>
      </c>
      <c r="F132" s="21">
        <v>0</v>
      </c>
      <c r="G132" s="12">
        <f>G127+G122+G117</f>
        <v>1500</v>
      </c>
      <c r="H132" s="21">
        <v>0</v>
      </c>
      <c r="I132" s="21">
        <v>0</v>
      </c>
      <c r="J132" s="21">
        <v>0</v>
      </c>
      <c r="K132" s="56"/>
    </row>
    <row r="133" spans="1:11" ht="15" customHeight="1" x14ac:dyDescent="0.25">
      <c r="A133" s="95" t="s">
        <v>80</v>
      </c>
      <c r="B133" s="95"/>
      <c r="C133" s="95"/>
      <c r="D133" s="95"/>
      <c r="E133" s="95"/>
      <c r="F133" s="95"/>
      <c r="G133" s="95"/>
      <c r="H133" s="95"/>
      <c r="I133" s="95"/>
      <c r="J133" s="95"/>
      <c r="K133" s="95"/>
    </row>
    <row r="134" spans="1:11" ht="33" customHeight="1" x14ac:dyDescent="0.25">
      <c r="A134" s="101" t="s">
        <v>81</v>
      </c>
      <c r="B134" s="61" t="s">
        <v>5</v>
      </c>
      <c r="C134" s="13" t="s">
        <v>33</v>
      </c>
      <c r="D134" s="37">
        <f t="shared" ref="D134:D163" si="62">SUM(E134:J134)</f>
        <v>8879.6710999999996</v>
      </c>
      <c r="E134" s="37">
        <f t="shared" ref="E134:J134" si="63">E135+E136+E137+E138</f>
        <v>0</v>
      </c>
      <c r="F134" s="37">
        <f t="shared" si="63"/>
        <v>0</v>
      </c>
      <c r="G134" s="37">
        <f>SUM(G135:G138)</f>
        <v>4439.8351000000002</v>
      </c>
      <c r="H134" s="37">
        <f>SUM(H135:H138)</f>
        <v>4439.8360000000002</v>
      </c>
      <c r="I134" s="37">
        <f t="shared" si="63"/>
        <v>0</v>
      </c>
      <c r="J134" s="37">
        <f t="shared" si="63"/>
        <v>0</v>
      </c>
      <c r="K134" s="56" t="s">
        <v>27</v>
      </c>
    </row>
    <row r="135" spans="1:11" ht="31.5" customHeight="1" x14ac:dyDescent="0.25">
      <c r="A135" s="101"/>
      <c r="B135" s="61"/>
      <c r="C135" s="14" t="s">
        <v>1</v>
      </c>
      <c r="D135" s="37">
        <f t="shared" si="62"/>
        <v>8203.4</v>
      </c>
      <c r="E135" s="12">
        <v>0</v>
      </c>
      <c r="F135" s="12">
        <v>0</v>
      </c>
      <c r="G135" s="12">
        <v>4101.7</v>
      </c>
      <c r="H135" s="12">
        <v>4101.7</v>
      </c>
      <c r="I135" s="12">
        <f t="shared" ref="I135:I138" si="64">J135+K135+L135+M135+N135+O135</f>
        <v>0</v>
      </c>
      <c r="J135" s="12">
        <f t="shared" ref="J135:J138" si="65">K135+L135+M135+N135+O135+P135</f>
        <v>0</v>
      </c>
      <c r="K135" s="56"/>
    </row>
    <row r="136" spans="1:11" ht="33" customHeight="1" x14ac:dyDescent="0.25">
      <c r="A136" s="101"/>
      <c r="B136" s="61"/>
      <c r="C136" s="14" t="s">
        <v>2</v>
      </c>
      <c r="D136" s="37">
        <f t="shared" si="62"/>
        <v>167.39233999999999</v>
      </c>
      <c r="E136" s="12">
        <v>0</v>
      </c>
      <c r="F136" s="12">
        <v>0</v>
      </c>
      <c r="G136" s="12">
        <v>83.696169999999995</v>
      </c>
      <c r="H136" s="12">
        <v>83.696169999999995</v>
      </c>
      <c r="I136" s="12">
        <f t="shared" si="64"/>
        <v>0</v>
      </c>
      <c r="J136" s="12">
        <f t="shared" si="65"/>
        <v>0</v>
      </c>
      <c r="K136" s="56"/>
    </row>
    <row r="137" spans="1:11" ht="29.25" customHeight="1" x14ac:dyDescent="0.25">
      <c r="A137" s="101"/>
      <c r="B137" s="61"/>
      <c r="C137" s="14" t="s">
        <v>3</v>
      </c>
      <c r="D137" s="37">
        <f t="shared" si="62"/>
        <v>8.8787599999999998</v>
      </c>
      <c r="E137" s="12">
        <v>0</v>
      </c>
      <c r="F137" s="12">
        <v>0</v>
      </c>
      <c r="G137" s="12">
        <v>4.43893</v>
      </c>
      <c r="H137" s="12">
        <v>4.4398299999999997</v>
      </c>
      <c r="I137" s="12">
        <f t="shared" si="64"/>
        <v>0</v>
      </c>
      <c r="J137" s="12">
        <f t="shared" si="65"/>
        <v>0</v>
      </c>
      <c r="K137" s="56"/>
    </row>
    <row r="138" spans="1:11" ht="35.25" customHeight="1" x14ac:dyDescent="0.25">
      <c r="A138" s="101"/>
      <c r="B138" s="61"/>
      <c r="C138" s="14" t="s">
        <v>4</v>
      </c>
      <c r="D138" s="37">
        <f t="shared" si="62"/>
        <v>500</v>
      </c>
      <c r="E138" s="12">
        <v>0</v>
      </c>
      <c r="F138" s="12">
        <v>0</v>
      </c>
      <c r="G138" s="12">
        <v>250</v>
      </c>
      <c r="H138" s="12">
        <v>250</v>
      </c>
      <c r="I138" s="12">
        <f t="shared" si="64"/>
        <v>0</v>
      </c>
      <c r="J138" s="12">
        <f t="shared" si="65"/>
        <v>0</v>
      </c>
      <c r="K138" s="56"/>
    </row>
    <row r="139" spans="1:11" ht="29.25" customHeight="1" x14ac:dyDescent="0.25">
      <c r="A139" s="54" t="s">
        <v>82</v>
      </c>
      <c r="B139" s="61" t="s">
        <v>5</v>
      </c>
      <c r="C139" s="13" t="s">
        <v>33</v>
      </c>
      <c r="D139" s="37">
        <f t="shared" si="62"/>
        <v>31154.155999999999</v>
      </c>
      <c r="E139" s="37">
        <f>E140+E141+E142+E143</f>
        <v>891.22800000000007</v>
      </c>
      <c r="F139" s="37">
        <f t="shared" ref="F139:J139" si="66">F140+F141+F142+F143</f>
        <v>445.61400000000003</v>
      </c>
      <c r="G139" s="37">
        <f>G140+G141+G142+G143</f>
        <v>29817.313999999998</v>
      </c>
      <c r="H139" s="37">
        <f t="shared" si="66"/>
        <v>0</v>
      </c>
      <c r="I139" s="37">
        <f t="shared" si="66"/>
        <v>0</v>
      </c>
      <c r="J139" s="37">
        <f t="shared" si="66"/>
        <v>0</v>
      </c>
      <c r="K139" s="56" t="s">
        <v>39</v>
      </c>
    </row>
    <row r="140" spans="1:11" ht="29.25" customHeight="1" x14ac:dyDescent="0.25">
      <c r="A140" s="54"/>
      <c r="B140" s="61"/>
      <c r="C140" s="14" t="s">
        <v>1</v>
      </c>
      <c r="D140" s="37">
        <f t="shared" si="62"/>
        <v>20371.7</v>
      </c>
      <c r="E140" s="12">
        <v>0</v>
      </c>
      <c r="F140" s="12">
        <v>0</v>
      </c>
      <c r="G140" s="12">
        <v>20371.7</v>
      </c>
      <c r="H140" s="12">
        <f t="shared" ref="E140:J143" si="67">I140+J140+K140+L140+M140+N140</f>
        <v>0</v>
      </c>
      <c r="I140" s="12">
        <f t="shared" si="67"/>
        <v>0</v>
      </c>
      <c r="J140" s="12">
        <f t="shared" si="67"/>
        <v>0</v>
      </c>
      <c r="K140" s="56"/>
    </row>
    <row r="141" spans="1:11" ht="29.25" customHeight="1" x14ac:dyDescent="0.25">
      <c r="A141" s="54"/>
      <c r="B141" s="61"/>
      <c r="C141" s="14" t="s">
        <v>2</v>
      </c>
      <c r="D141" s="37">
        <f t="shared" si="62"/>
        <v>1663.18676</v>
      </c>
      <c r="E141" s="12">
        <f t="shared" si="67"/>
        <v>831.59338000000002</v>
      </c>
      <c r="F141" s="12">
        <f t="shared" si="67"/>
        <v>415.79669000000001</v>
      </c>
      <c r="G141" s="12">
        <v>415.79669000000001</v>
      </c>
      <c r="H141" s="12">
        <f t="shared" si="67"/>
        <v>0</v>
      </c>
      <c r="I141" s="12">
        <f t="shared" si="67"/>
        <v>0</v>
      </c>
      <c r="J141" s="12">
        <f t="shared" si="67"/>
        <v>0</v>
      </c>
      <c r="K141" s="56"/>
    </row>
    <row r="142" spans="1:11" ht="29.25" customHeight="1" x14ac:dyDescent="0.25">
      <c r="A142" s="54"/>
      <c r="B142" s="61"/>
      <c r="C142" s="14" t="s">
        <v>3</v>
      </c>
      <c r="D142" s="37">
        <f t="shared" si="62"/>
        <v>119.26924</v>
      </c>
      <c r="E142" s="12">
        <f t="shared" si="67"/>
        <v>59.634619999999998</v>
      </c>
      <c r="F142" s="12">
        <f t="shared" si="67"/>
        <v>29.817309999999999</v>
      </c>
      <c r="G142" s="12">
        <v>29.817309999999999</v>
      </c>
      <c r="H142" s="12">
        <f t="shared" si="67"/>
        <v>0</v>
      </c>
      <c r="I142" s="12">
        <f t="shared" si="67"/>
        <v>0</v>
      </c>
      <c r="J142" s="12">
        <f t="shared" si="67"/>
        <v>0</v>
      </c>
      <c r="K142" s="56"/>
    </row>
    <row r="143" spans="1:11" ht="29.25" customHeight="1" x14ac:dyDescent="0.25">
      <c r="A143" s="54"/>
      <c r="B143" s="61"/>
      <c r="C143" s="14" t="s">
        <v>4</v>
      </c>
      <c r="D143" s="37">
        <f t="shared" si="62"/>
        <v>9000</v>
      </c>
      <c r="E143" s="12">
        <v>0</v>
      </c>
      <c r="F143" s="12">
        <v>0</v>
      </c>
      <c r="G143" s="12">
        <v>9000</v>
      </c>
      <c r="H143" s="12">
        <f t="shared" si="67"/>
        <v>0</v>
      </c>
      <c r="I143" s="12">
        <f t="shared" si="67"/>
        <v>0</v>
      </c>
      <c r="J143" s="12">
        <f t="shared" si="67"/>
        <v>0</v>
      </c>
      <c r="K143" s="56"/>
    </row>
    <row r="144" spans="1:11" ht="29.25" customHeight="1" x14ac:dyDescent="0.25">
      <c r="A144" s="54" t="s">
        <v>83</v>
      </c>
      <c r="B144" s="61" t="s">
        <v>5</v>
      </c>
      <c r="C144" s="13" t="s">
        <v>33</v>
      </c>
      <c r="D144" s="37">
        <f t="shared" si="62"/>
        <v>75175.377990000008</v>
      </c>
      <c r="E144" s="37">
        <f t="shared" ref="E144:J144" si="68">E145+E146+E147+E148</f>
        <v>0</v>
      </c>
      <c r="F144" s="37">
        <f t="shared" si="68"/>
        <v>0</v>
      </c>
      <c r="G144" s="37">
        <f t="shared" si="68"/>
        <v>37587.688999999998</v>
      </c>
      <c r="H144" s="37">
        <f t="shared" si="68"/>
        <v>37587.688990000002</v>
      </c>
      <c r="I144" s="37">
        <f t="shared" si="68"/>
        <v>0</v>
      </c>
      <c r="J144" s="37">
        <f t="shared" si="68"/>
        <v>0</v>
      </c>
      <c r="K144" s="56" t="s">
        <v>15</v>
      </c>
    </row>
    <row r="145" spans="1:11" ht="29.25" customHeight="1" x14ac:dyDescent="0.25">
      <c r="A145" s="54"/>
      <c r="B145" s="61"/>
      <c r="C145" s="14" t="s">
        <v>1</v>
      </c>
      <c r="D145" s="37">
        <f t="shared" si="62"/>
        <v>68698.2</v>
      </c>
      <c r="E145" s="12">
        <v>0</v>
      </c>
      <c r="F145" s="12">
        <v>0</v>
      </c>
      <c r="G145" s="12">
        <v>34349.1</v>
      </c>
      <c r="H145" s="12">
        <v>34349.1</v>
      </c>
      <c r="I145" s="12">
        <f t="shared" ref="I145:I148" si="69">J145+K145+L145+M145+N145+O145</f>
        <v>0</v>
      </c>
      <c r="J145" s="12">
        <f t="shared" ref="J145:J148" si="70">K145+L145+M145+N145+O145+P145</f>
        <v>0</v>
      </c>
      <c r="K145" s="56"/>
    </row>
    <row r="146" spans="1:11" ht="29.25" customHeight="1" x14ac:dyDescent="0.25">
      <c r="A146" s="54"/>
      <c r="B146" s="61"/>
      <c r="C146" s="14" t="s">
        <v>2</v>
      </c>
      <c r="D146" s="37">
        <f t="shared" si="62"/>
        <v>1402.0026399999999</v>
      </c>
      <c r="E146" s="12">
        <v>0</v>
      </c>
      <c r="F146" s="12">
        <v>0</v>
      </c>
      <c r="G146" s="12">
        <v>701.00131999999996</v>
      </c>
      <c r="H146" s="12">
        <v>701.00131999999996</v>
      </c>
      <c r="I146" s="12">
        <f t="shared" si="69"/>
        <v>0</v>
      </c>
      <c r="J146" s="12">
        <f t="shared" si="70"/>
        <v>0</v>
      </c>
      <c r="K146" s="56"/>
    </row>
    <row r="147" spans="1:11" ht="29.25" customHeight="1" x14ac:dyDescent="0.25">
      <c r="A147" s="54"/>
      <c r="B147" s="61"/>
      <c r="C147" s="14" t="s">
        <v>3</v>
      </c>
      <c r="D147" s="37">
        <f t="shared" si="62"/>
        <v>75.175350000000009</v>
      </c>
      <c r="E147" s="12">
        <v>0</v>
      </c>
      <c r="F147" s="12">
        <v>0</v>
      </c>
      <c r="G147" s="12">
        <v>37.587679999999999</v>
      </c>
      <c r="H147" s="12">
        <v>37.587670000000003</v>
      </c>
      <c r="I147" s="12">
        <f t="shared" si="69"/>
        <v>0</v>
      </c>
      <c r="J147" s="12">
        <f t="shared" si="70"/>
        <v>0</v>
      </c>
      <c r="K147" s="56"/>
    </row>
    <row r="148" spans="1:11" ht="29.25" customHeight="1" x14ac:dyDescent="0.25">
      <c r="A148" s="54"/>
      <c r="B148" s="61"/>
      <c r="C148" s="14" t="s">
        <v>4</v>
      </c>
      <c r="D148" s="37">
        <f t="shared" si="62"/>
        <v>5000</v>
      </c>
      <c r="E148" s="12">
        <v>0</v>
      </c>
      <c r="F148" s="12">
        <v>0</v>
      </c>
      <c r="G148" s="12">
        <v>2500</v>
      </c>
      <c r="H148" s="12">
        <v>2500</v>
      </c>
      <c r="I148" s="12">
        <f t="shared" si="69"/>
        <v>0</v>
      </c>
      <c r="J148" s="12">
        <f t="shared" si="70"/>
        <v>0</v>
      </c>
      <c r="K148" s="56"/>
    </row>
    <row r="149" spans="1:11" ht="29.25" customHeight="1" x14ac:dyDescent="0.25">
      <c r="A149" s="83" t="s">
        <v>84</v>
      </c>
      <c r="B149" s="61" t="s">
        <v>23</v>
      </c>
      <c r="C149" s="13" t="s">
        <v>33</v>
      </c>
      <c r="D149" s="37">
        <f t="shared" si="62"/>
        <v>165666.04194</v>
      </c>
      <c r="E149" s="37">
        <f t="shared" ref="E149:J149" si="71">E150+E151+E152+E153</f>
        <v>0</v>
      </c>
      <c r="F149" s="37">
        <f t="shared" si="71"/>
        <v>0</v>
      </c>
      <c r="G149" s="37">
        <f>SUM(G150:G153)</f>
        <v>165666.04194</v>
      </c>
      <c r="H149" s="37">
        <f t="shared" si="71"/>
        <v>0</v>
      </c>
      <c r="I149" s="37">
        <f t="shared" si="71"/>
        <v>0</v>
      </c>
      <c r="J149" s="37">
        <f t="shared" si="71"/>
        <v>0</v>
      </c>
      <c r="K149" s="56" t="s">
        <v>16</v>
      </c>
    </row>
    <row r="150" spans="1:11" ht="29.25" customHeight="1" x14ac:dyDescent="0.25">
      <c r="A150" s="83"/>
      <c r="B150" s="61"/>
      <c r="C150" s="14" t="s">
        <v>1</v>
      </c>
      <c r="D150" s="37">
        <f t="shared" si="62"/>
        <v>160034.4</v>
      </c>
      <c r="E150" s="12">
        <v>0</v>
      </c>
      <c r="F150" s="12">
        <v>0</v>
      </c>
      <c r="G150" s="12">
        <v>160034.4</v>
      </c>
      <c r="H150" s="12">
        <f t="shared" ref="H150:H153" si="72">I150+J150+K150+L150+M150+N150</f>
        <v>0</v>
      </c>
      <c r="I150" s="12">
        <f t="shared" ref="I150:I153" si="73">J150+K150+L150+M150+N150+O150</f>
        <v>0</v>
      </c>
      <c r="J150" s="12">
        <f t="shared" ref="J150:J153" si="74">K150+L150+M150+N150+O150+P150</f>
        <v>0</v>
      </c>
      <c r="K150" s="56"/>
    </row>
    <row r="151" spans="1:11" ht="29.25" customHeight="1" x14ac:dyDescent="0.25">
      <c r="A151" s="83"/>
      <c r="B151" s="61"/>
      <c r="C151" s="14" t="s">
        <v>2</v>
      </c>
      <c r="D151" s="37">
        <f t="shared" si="62"/>
        <v>3265.9758999999999</v>
      </c>
      <c r="E151" s="12">
        <v>0</v>
      </c>
      <c r="F151" s="12">
        <v>0</v>
      </c>
      <c r="G151" s="12">
        <v>3265.9758999999999</v>
      </c>
      <c r="H151" s="12">
        <f t="shared" si="72"/>
        <v>0</v>
      </c>
      <c r="I151" s="12">
        <f t="shared" si="73"/>
        <v>0</v>
      </c>
      <c r="J151" s="12">
        <f t="shared" si="74"/>
        <v>0</v>
      </c>
      <c r="K151" s="56"/>
    </row>
    <row r="152" spans="1:11" ht="29.25" customHeight="1" x14ac:dyDescent="0.25">
      <c r="A152" s="83"/>
      <c r="B152" s="61"/>
      <c r="C152" s="14" t="s">
        <v>3</v>
      </c>
      <c r="D152" s="37">
        <f t="shared" si="62"/>
        <v>165.66604000000001</v>
      </c>
      <c r="E152" s="12">
        <v>0</v>
      </c>
      <c r="F152" s="12">
        <v>0</v>
      </c>
      <c r="G152" s="12">
        <v>165.66604000000001</v>
      </c>
      <c r="H152" s="12">
        <f t="shared" si="72"/>
        <v>0</v>
      </c>
      <c r="I152" s="12">
        <f t="shared" si="73"/>
        <v>0</v>
      </c>
      <c r="J152" s="12">
        <f t="shared" si="74"/>
        <v>0</v>
      </c>
      <c r="K152" s="56"/>
    </row>
    <row r="153" spans="1:11" ht="31.5" customHeight="1" x14ac:dyDescent="0.25">
      <c r="A153" s="83"/>
      <c r="B153" s="61"/>
      <c r="C153" s="14" t="s">
        <v>4</v>
      </c>
      <c r="D153" s="37">
        <f t="shared" si="62"/>
        <v>2200</v>
      </c>
      <c r="E153" s="12">
        <v>0</v>
      </c>
      <c r="F153" s="12">
        <v>0</v>
      </c>
      <c r="G153" s="12">
        <v>2200</v>
      </c>
      <c r="H153" s="12">
        <f t="shared" si="72"/>
        <v>0</v>
      </c>
      <c r="I153" s="12">
        <f t="shared" si="73"/>
        <v>0</v>
      </c>
      <c r="J153" s="12">
        <f t="shared" si="74"/>
        <v>0</v>
      </c>
      <c r="K153" s="56"/>
    </row>
    <row r="154" spans="1:11" s="3" customFormat="1" ht="36.75" customHeight="1" x14ac:dyDescent="0.25">
      <c r="A154" s="102" t="s">
        <v>32</v>
      </c>
      <c r="B154" s="102"/>
      <c r="C154" s="13" t="s">
        <v>33</v>
      </c>
      <c r="D154" s="22">
        <f t="shared" si="62"/>
        <v>279538.40503000002</v>
      </c>
      <c r="E154" s="22">
        <v>0</v>
      </c>
      <c r="F154" s="22">
        <v>0</v>
      </c>
      <c r="G154" s="22">
        <f t="shared" ref="G154:H157" si="75">G149+G144+G139+G134</f>
        <v>237510.88003999999</v>
      </c>
      <c r="H154" s="22">
        <f t="shared" si="75"/>
        <v>42027.524990000005</v>
      </c>
      <c r="I154" s="22">
        <v>0</v>
      </c>
      <c r="J154" s="22">
        <v>0</v>
      </c>
      <c r="K154" s="56"/>
    </row>
    <row r="155" spans="1:11" s="3" customFormat="1" ht="33" customHeight="1" x14ac:dyDescent="0.25">
      <c r="A155" s="102"/>
      <c r="B155" s="102"/>
      <c r="C155" s="14" t="s">
        <v>1</v>
      </c>
      <c r="D155" s="22">
        <f t="shared" si="62"/>
        <v>257307.7</v>
      </c>
      <c r="E155" s="12">
        <v>0</v>
      </c>
      <c r="F155" s="12">
        <v>0</v>
      </c>
      <c r="G155" s="12">
        <f t="shared" si="75"/>
        <v>218856.90000000002</v>
      </c>
      <c r="H155" s="12">
        <f t="shared" si="75"/>
        <v>38450.799999999996</v>
      </c>
      <c r="I155" s="12">
        <v>0</v>
      </c>
      <c r="J155" s="12">
        <v>0</v>
      </c>
      <c r="K155" s="56"/>
    </row>
    <row r="156" spans="1:11" s="3" customFormat="1" ht="35.25" customHeight="1" x14ac:dyDescent="0.25">
      <c r="A156" s="102"/>
      <c r="B156" s="102"/>
      <c r="C156" s="14" t="s">
        <v>2</v>
      </c>
      <c r="D156" s="22">
        <f t="shared" si="62"/>
        <v>5251.1675699999996</v>
      </c>
      <c r="E156" s="12">
        <v>0</v>
      </c>
      <c r="F156" s="12">
        <v>0</v>
      </c>
      <c r="G156" s="12">
        <f t="shared" si="75"/>
        <v>4466.4700800000001</v>
      </c>
      <c r="H156" s="12">
        <f t="shared" si="75"/>
        <v>784.69749000000002</v>
      </c>
      <c r="I156" s="12">
        <v>0</v>
      </c>
      <c r="J156" s="12">
        <v>0</v>
      </c>
      <c r="K156" s="56"/>
    </row>
    <row r="157" spans="1:11" s="3" customFormat="1" ht="29.25" customHeight="1" x14ac:dyDescent="0.25">
      <c r="A157" s="102"/>
      <c r="B157" s="102"/>
      <c r="C157" s="14" t="s">
        <v>3</v>
      </c>
      <c r="D157" s="22">
        <f t="shared" si="62"/>
        <v>279.53746000000001</v>
      </c>
      <c r="E157" s="12">
        <v>0</v>
      </c>
      <c r="F157" s="12">
        <v>0</v>
      </c>
      <c r="G157" s="12">
        <f t="shared" si="75"/>
        <v>237.50996000000001</v>
      </c>
      <c r="H157" s="12">
        <f t="shared" si="75"/>
        <v>42.027500000000003</v>
      </c>
      <c r="I157" s="12">
        <v>0</v>
      </c>
      <c r="J157" s="12">
        <v>0</v>
      </c>
      <c r="K157" s="56"/>
    </row>
    <row r="158" spans="1:11" s="3" customFormat="1" ht="38.25" customHeight="1" x14ac:dyDescent="0.25">
      <c r="A158" s="102"/>
      <c r="B158" s="102"/>
      <c r="C158" s="14" t="s">
        <v>4</v>
      </c>
      <c r="D158" s="22">
        <f t="shared" si="62"/>
        <v>16700</v>
      </c>
      <c r="E158" s="12">
        <v>0</v>
      </c>
      <c r="F158" s="12">
        <v>0</v>
      </c>
      <c r="G158" s="12">
        <f>G153+G148+G143+G138</f>
        <v>13950</v>
      </c>
      <c r="H158" s="12">
        <f>H153+H148+H143+H138</f>
        <v>2750</v>
      </c>
      <c r="I158" s="12">
        <v>0</v>
      </c>
      <c r="J158" s="12">
        <v>0</v>
      </c>
      <c r="K158" s="56"/>
    </row>
    <row r="159" spans="1:11" s="3" customFormat="1" ht="33" customHeight="1" x14ac:dyDescent="0.25">
      <c r="A159" s="94" t="s">
        <v>37</v>
      </c>
      <c r="B159" s="82"/>
      <c r="C159" s="13" t="s">
        <v>33</v>
      </c>
      <c r="D159" s="25">
        <f t="shared" si="62"/>
        <v>394076.23903000006</v>
      </c>
      <c r="E159" s="25">
        <f t="shared" ref="E159:J159" si="76">SUM(E160:E163)</f>
        <v>24266.100000000002</v>
      </c>
      <c r="F159" s="25">
        <f t="shared" si="76"/>
        <v>25897.878000000001</v>
      </c>
      <c r="G159" s="25">
        <f t="shared" si="76"/>
        <v>301284.73604000005</v>
      </c>
      <c r="H159" s="25">
        <f t="shared" si="76"/>
        <v>42227.524989999991</v>
      </c>
      <c r="I159" s="25">
        <f t="shared" si="76"/>
        <v>200</v>
      </c>
      <c r="J159" s="25">
        <f t="shared" si="76"/>
        <v>200</v>
      </c>
      <c r="K159" s="42"/>
    </row>
    <row r="160" spans="1:11" s="3" customFormat="1" ht="36.75" customHeight="1" x14ac:dyDescent="0.25">
      <c r="A160" s="82"/>
      <c r="B160" s="82"/>
      <c r="C160" s="14" t="s">
        <v>1</v>
      </c>
      <c r="D160" s="25">
        <f t="shared" si="62"/>
        <v>281206.8</v>
      </c>
      <c r="E160" s="12">
        <f t="shared" ref="E160:G163" si="77">E155+E129+E107+E102+E97+E90+E85+E80+E75+E70+E65+E60+E55+E50+E45+E40+E35+E30+E25+E20+E14+E9</f>
        <v>2334.8000000000002</v>
      </c>
      <c r="F160" s="21">
        <f t="shared" si="77"/>
        <v>195.5</v>
      </c>
      <c r="G160" s="21">
        <f t="shared" si="77"/>
        <v>240225.7</v>
      </c>
      <c r="H160" s="21">
        <f>H155+H129+H107+H102+H97+H90+H85+H80+H75+H70+H65+H60+H55+H50+H45+H40+H35+H30+H25+H20</f>
        <v>38450.799999999996</v>
      </c>
      <c r="I160" s="21">
        <f>I155+I129+I107+I102+I97+I90+I85+I80+I75+I70+I65+I60+I55+I45+I40+I35+I30+I25+I20+I14+I9</f>
        <v>0</v>
      </c>
      <c r="J160" s="21">
        <f>J155+J129+J107+J102+J97+J90+J85+J80+J75+J70+J65+J60+J55+J50+J45+J40+J35+J30+J25+J20+J14+J9</f>
        <v>0</v>
      </c>
      <c r="K160" s="42"/>
    </row>
    <row r="161" spans="1:11" s="3" customFormat="1" ht="31.5" customHeight="1" x14ac:dyDescent="0.25">
      <c r="A161" s="82"/>
      <c r="B161" s="82"/>
      <c r="C161" s="14" t="s">
        <v>2</v>
      </c>
      <c r="D161" s="25">
        <f t="shared" si="62"/>
        <v>85520.629390000002</v>
      </c>
      <c r="E161" s="15">
        <f t="shared" si="77"/>
        <v>20396.900000000001</v>
      </c>
      <c r="F161" s="15">
        <f t="shared" si="77"/>
        <v>23885.078000000001</v>
      </c>
      <c r="G161" s="15">
        <f t="shared" si="77"/>
        <v>40453.9539</v>
      </c>
      <c r="H161" s="15">
        <f>H156+H130+H108+H103+H98+H91+H86+H81+H76+H71+H66+H61+H56+H51+H46+H41+H36+H31+H26+H21+H15+H10</f>
        <v>784.69749000000002</v>
      </c>
      <c r="I161" s="15">
        <f>I156+I130+I108+I103+I98+I91+I86+I81+I76+I71+I66+I61+I56+I51+I46+I41+I36+I26+I21+I15+I10</f>
        <v>0</v>
      </c>
      <c r="J161" s="15">
        <f>J156+J130+J108+J103+J98+J91+J86+J81+J76+J71+J66+J61+J56+J51+J46+J41+J36+J31+J26+J21+J15+J10</f>
        <v>0</v>
      </c>
      <c r="K161" s="42"/>
    </row>
    <row r="162" spans="1:11" s="3" customFormat="1" ht="29.25" customHeight="1" x14ac:dyDescent="0.25">
      <c r="A162" s="82"/>
      <c r="B162" s="82"/>
      <c r="C162" s="14" t="s">
        <v>3</v>
      </c>
      <c r="D162" s="25">
        <f t="shared" si="62"/>
        <v>9008.8096399999995</v>
      </c>
      <c r="E162" s="15">
        <f t="shared" si="77"/>
        <v>1534.4</v>
      </c>
      <c r="F162" s="15">
        <f t="shared" si="77"/>
        <v>1817.3</v>
      </c>
      <c r="G162" s="15">
        <f t="shared" si="77"/>
        <v>5015.0821399999995</v>
      </c>
      <c r="H162" s="15">
        <f>H157+H131+H109+H104+H99+H92+H87+H82+H77+H72+H67+H62+H57+H52+H47+H42+H37+H32+H27+H22+H16+H11</f>
        <v>242.0275</v>
      </c>
      <c r="I162" s="15">
        <f>I157+I131+I109+I104+I99+I92+I87+I82+I77+I72+I67+I62+I57+I52+I47+I42+I37+I32+I27+I22+I16+I11</f>
        <v>200</v>
      </c>
      <c r="J162" s="15">
        <f>J157+J131+J109+J104+J99+J92+J87+J82+J77+J72+J67+J62+J57+J52+J47+J42+J37+J32+J27+J22+J16+J11</f>
        <v>200</v>
      </c>
      <c r="K162" s="42"/>
    </row>
    <row r="163" spans="1:11" s="3" customFormat="1" ht="38.25" customHeight="1" x14ac:dyDescent="0.25">
      <c r="A163" s="82"/>
      <c r="B163" s="82"/>
      <c r="C163" s="14" t="s">
        <v>4</v>
      </c>
      <c r="D163" s="25">
        <f t="shared" si="62"/>
        <v>18340</v>
      </c>
      <c r="E163" s="15">
        <f t="shared" si="77"/>
        <v>0</v>
      </c>
      <c r="F163" s="15">
        <f t="shared" si="77"/>
        <v>0</v>
      </c>
      <c r="G163" s="15">
        <f t="shared" si="77"/>
        <v>15590</v>
      </c>
      <c r="H163" s="15">
        <f>H158+H132+H110+H105+H100+H93+H88+H83+H78+H73+H68+H63+H58+H53+H48+H43+H38+H33+H28+H23+H17+H12</f>
        <v>2750</v>
      </c>
      <c r="I163" s="15">
        <v>0</v>
      </c>
      <c r="J163" s="15">
        <f>J158+J132+J110+J105+J100+J93+J88+J83+J78+J73+J68+J63+J58+J53+J48+J43+J38+J33+J28+J23+J17+J12</f>
        <v>0</v>
      </c>
      <c r="K163" s="42"/>
    </row>
    <row r="164" spans="1:11" ht="29.25" customHeight="1" x14ac:dyDescent="0.25"/>
    <row r="165" spans="1:11" ht="29.25" customHeight="1" x14ac:dyDescent="0.25"/>
    <row r="166" spans="1:11" ht="29.25" customHeight="1" x14ac:dyDescent="0.25"/>
    <row r="167" spans="1:11" ht="29.25" customHeight="1" x14ac:dyDescent="0.25"/>
    <row r="168" spans="1:11" ht="29.25" customHeight="1" x14ac:dyDescent="0.25"/>
    <row r="169" spans="1:11" ht="29.25" customHeight="1" x14ac:dyDescent="0.25"/>
    <row r="170" spans="1:11" ht="29.25" customHeight="1" x14ac:dyDescent="0.25"/>
    <row r="171" spans="1:11" ht="39.75" customHeight="1" x14ac:dyDescent="0.25"/>
    <row r="176" spans="1:11" ht="29.25" customHeight="1" x14ac:dyDescent="0.25"/>
  </sheetData>
  <mergeCells count="109">
    <mergeCell ref="B149:B153"/>
    <mergeCell ref="J95:J96"/>
    <mergeCell ref="A113:A117"/>
    <mergeCell ref="C4:C5"/>
    <mergeCell ref="B4:B5"/>
    <mergeCell ref="A54:A58"/>
    <mergeCell ref="B54:B58"/>
    <mergeCell ref="K54:K58"/>
    <mergeCell ref="A19:A23"/>
    <mergeCell ref="B19:B23"/>
    <mergeCell ref="D4:J4"/>
    <mergeCell ref="K64:K68"/>
    <mergeCell ref="K59:K63"/>
    <mergeCell ref="A29:A33"/>
    <mergeCell ref="B29:B33"/>
    <mergeCell ref="B49:B53"/>
    <mergeCell ref="K139:K143"/>
    <mergeCell ref="A79:A83"/>
    <mergeCell ref="B139:B143"/>
    <mergeCell ref="A139:A143"/>
    <mergeCell ref="K106:K110"/>
    <mergeCell ref="B34:B38"/>
    <mergeCell ref="K34:K38"/>
    <mergeCell ref="B113:B117"/>
    <mergeCell ref="A159:B163"/>
    <mergeCell ref="A133:K133"/>
    <mergeCell ref="K113:K117"/>
    <mergeCell ref="K118:K122"/>
    <mergeCell ref="A128:B132"/>
    <mergeCell ref="K128:K132"/>
    <mergeCell ref="A111:K111"/>
    <mergeCell ref="A123:A127"/>
    <mergeCell ref="B123:B127"/>
    <mergeCell ref="K123:K127"/>
    <mergeCell ref="A118:A122"/>
    <mergeCell ref="K144:K148"/>
    <mergeCell ref="A112:K112"/>
    <mergeCell ref="B118:B122"/>
    <mergeCell ref="A134:A138"/>
    <mergeCell ref="B134:B138"/>
    <mergeCell ref="K159:K163"/>
    <mergeCell ref="A149:A153"/>
    <mergeCell ref="K149:K153"/>
    <mergeCell ref="A154:B158"/>
    <mergeCell ref="K154:K158"/>
    <mergeCell ref="K134:K138"/>
    <mergeCell ref="B144:B148"/>
    <mergeCell ref="A144:A148"/>
    <mergeCell ref="I95:I96"/>
    <mergeCell ref="H95:H96"/>
    <mergeCell ref="A106:A110"/>
    <mergeCell ref="B106:B110"/>
    <mergeCell ref="B95:B100"/>
    <mergeCell ref="A95:A100"/>
    <mergeCell ref="K95:K100"/>
    <mergeCell ref="K84:K88"/>
    <mergeCell ref="K79:K83"/>
    <mergeCell ref="A84:A88"/>
    <mergeCell ref="A89:A93"/>
    <mergeCell ref="B89:B93"/>
    <mergeCell ref="K89:K93"/>
    <mergeCell ref="G1:K1"/>
    <mergeCell ref="G2:K2"/>
    <mergeCell ref="A18:K18"/>
    <mergeCell ref="A69:A73"/>
    <mergeCell ref="B69:B73"/>
    <mergeCell ref="K69:K73"/>
    <mergeCell ref="K19:K23"/>
    <mergeCell ref="A3:K3"/>
    <mergeCell ref="A39:A43"/>
    <mergeCell ref="K39:K43"/>
    <mergeCell ref="K44:K48"/>
    <mergeCell ref="B44:B48"/>
    <mergeCell ref="A44:A48"/>
    <mergeCell ref="A49:A53"/>
    <mergeCell ref="B39:B43"/>
    <mergeCell ref="K49:K53"/>
    <mergeCell ref="A59:A63"/>
    <mergeCell ref="A64:A68"/>
    <mergeCell ref="B64:B68"/>
    <mergeCell ref="A24:A28"/>
    <mergeCell ref="B24:B28"/>
    <mergeCell ref="K24:K28"/>
    <mergeCell ref="K29:K33"/>
    <mergeCell ref="A4:A5"/>
    <mergeCell ref="K4:K5"/>
    <mergeCell ref="F95:F96"/>
    <mergeCell ref="A101:A105"/>
    <mergeCell ref="B101:B105"/>
    <mergeCell ref="K101:K105"/>
    <mergeCell ref="D95:D96"/>
    <mergeCell ref="E95:E96"/>
    <mergeCell ref="C95:C96"/>
    <mergeCell ref="G95:G96"/>
    <mergeCell ref="A74:A78"/>
    <mergeCell ref="B74:B78"/>
    <mergeCell ref="K74:K78"/>
    <mergeCell ref="A94:K94"/>
    <mergeCell ref="B59:B63"/>
    <mergeCell ref="B79:B83"/>
    <mergeCell ref="B84:B88"/>
    <mergeCell ref="A7:K7"/>
    <mergeCell ref="A8:A12"/>
    <mergeCell ref="B8:B12"/>
    <mergeCell ref="K8:K12"/>
    <mergeCell ref="A13:A17"/>
    <mergeCell ref="B13:B17"/>
    <mergeCell ref="K13:K17"/>
    <mergeCell ref="A34:A3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fitToHeight="8" orientation="landscape" r:id="rId1"/>
  <rowBreaks count="4" manualBreakCount="4">
    <brk id="38" max="16383" man="1"/>
    <brk id="63" max="16383" man="1"/>
    <brk id="93" max="16383" man="1"/>
    <brk id="1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 мероприятий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2022-11-09T12:44:17Z</dcterms:modified>
</cp:coreProperties>
</file>