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8_{E63517EA-EC9C-45A3-89C4-44D416B88F7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еречень мероприятий" sheetId="2" r:id="rId1"/>
  </sheets>
  <definedNames>
    <definedName name="_xlnm.Print_Area" localSheetId="0">'Перечень мероприятий'!$A$1:$K$127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1" i="2" l="1"/>
  <c r="F121" i="2"/>
  <c r="H121" i="2"/>
  <c r="I121" i="2"/>
  <c r="J121" i="2"/>
  <c r="E121" i="2"/>
  <c r="D114" i="2"/>
  <c r="D115" i="2"/>
  <c r="D116" i="2"/>
  <c r="D117" i="2"/>
  <c r="F113" i="2"/>
  <c r="G113" i="2"/>
  <c r="H113" i="2"/>
  <c r="I113" i="2"/>
  <c r="J113" i="2"/>
  <c r="E113" i="2"/>
  <c r="F119" i="2"/>
  <c r="G119" i="2"/>
  <c r="H119" i="2"/>
  <c r="I119" i="2"/>
  <c r="J119" i="2"/>
  <c r="F120" i="2"/>
  <c r="G120" i="2"/>
  <c r="H120" i="2"/>
  <c r="I120" i="2"/>
  <c r="J120" i="2"/>
  <c r="F122" i="2"/>
  <c r="G122" i="2"/>
  <c r="H122" i="2"/>
  <c r="I122" i="2"/>
  <c r="J122" i="2"/>
  <c r="E119" i="2"/>
  <c r="E120" i="2"/>
  <c r="E122" i="2"/>
  <c r="D109" i="2"/>
  <c r="D110" i="2"/>
  <c r="D111" i="2"/>
  <c r="D112" i="2"/>
  <c r="F108" i="2"/>
  <c r="G108" i="2"/>
  <c r="H108" i="2"/>
  <c r="I108" i="2"/>
  <c r="J108" i="2"/>
  <c r="E108" i="2"/>
  <c r="D113" i="2" l="1"/>
  <c r="D108" i="2"/>
  <c r="D64" i="2"/>
  <c r="D65" i="2"/>
  <c r="D66" i="2"/>
  <c r="D67" i="2"/>
  <c r="F63" i="2"/>
  <c r="G63" i="2"/>
  <c r="H63" i="2"/>
  <c r="I63" i="2"/>
  <c r="J63" i="2"/>
  <c r="E63" i="2"/>
  <c r="J39" i="2"/>
  <c r="J40" i="2"/>
  <c r="J41" i="2"/>
  <c r="I39" i="2"/>
  <c r="I40" i="2"/>
  <c r="I41" i="2"/>
  <c r="I127" i="2" s="1"/>
  <c r="H39" i="2"/>
  <c r="H40" i="2"/>
  <c r="H41" i="2"/>
  <c r="H127" i="2" s="1"/>
  <c r="G39" i="2"/>
  <c r="G125" i="2" s="1"/>
  <c r="G40" i="2"/>
  <c r="G41" i="2"/>
  <c r="F39" i="2"/>
  <c r="F41" i="2"/>
  <c r="F127" i="2" s="1"/>
  <c r="F38" i="2"/>
  <c r="F124" i="2" s="1"/>
  <c r="G38" i="2"/>
  <c r="G124" i="2" s="1"/>
  <c r="H38" i="2"/>
  <c r="H124" i="2" s="1"/>
  <c r="I38" i="2"/>
  <c r="I124" i="2" s="1"/>
  <c r="J38" i="2"/>
  <c r="J124" i="2" s="1"/>
  <c r="E39" i="2"/>
  <c r="E40" i="2"/>
  <c r="E41" i="2"/>
  <c r="E127" i="2" s="1"/>
  <c r="E38" i="2"/>
  <c r="I118" i="2" l="1"/>
  <c r="F125" i="2"/>
  <c r="I126" i="2"/>
  <c r="J125" i="2"/>
  <c r="E125" i="2"/>
  <c r="H126" i="2"/>
  <c r="I125" i="2"/>
  <c r="E118" i="2"/>
  <c r="G118" i="2"/>
  <c r="D122" i="2"/>
  <c r="J118" i="2"/>
  <c r="D120" i="2"/>
  <c r="G126" i="2"/>
  <c r="J127" i="2"/>
  <c r="D63" i="2"/>
  <c r="E37" i="2"/>
  <c r="E124" i="2"/>
  <c r="G37" i="2"/>
  <c r="H125" i="2"/>
  <c r="J126" i="2"/>
  <c r="E126" i="2"/>
  <c r="G127" i="2"/>
  <c r="I37" i="2"/>
  <c r="H37" i="2"/>
  <c r="J37" i="2"/>
  <c r="H118" i="2"/>
  <c r="D119" i="2"/>
  <c r="D41" i="2"/>
  <c r="D39" i="2"/>
  <c r="D38" i="2"/>
  <c r="D87" i="2" l="1"/>
  <c r="D86" i="2"/>
  <c r="D85" i="2"/>
  <c r="D84" i="2"/>
  <c r="J83" i="2"/>
  <c r="I83" i="2"/>
  <c r="H83" i="2"/>
  <c r="G83" i="2"/>
  <c r="D83" i="2" s="1"/>
  <c r="F83" i="2"/>
  <c r="E83" i="2"/>
  <c r="D92" i="2" l="1"/>
  <c r="D91" i="2"/>
  <c r="D90" i="2"/>
  <c r="D89" i="2"/>
  <c r="J88" i="2"/>
  <c r="I88" i="2"/>
  <c r="H88" i="2"/>
  <c r="G88" i="2"/>
  <c r="D88" i="2" s="1"/>
  <c r="F88" i="2"/>
  <c r="E88" i="2"/>
  <c r="D31" i="2"/>
  <c r="D30" i="2"/>
  <c r="D29" i="2"/>
  <c r="D28" i="2"/>
  <c r="J27" i="2"/>
  <c r="I27" i="2"/>
  <c r="H27" i="2"/>
  <c r="G27" i="2"/>
  <c r="F27" i="2"/>
  <c r="E27" i="2"/>
  <c r="F20" i="2"/>
  <c r="F40" i="2" s="1"/>
  <c r="D82" i="2"/>
  <c r="D81" i="2"/>
  <c r="D80" i="2"/>
  <c r="D79" i="2"/>
  <c r="J78" i="2"/>
  <c r="I78" i="2"/>
  <c r="H78" i="2"/>
  <c r="G78" i="2"/>
  <c r="F78" i="2"/>
  <c r="E78" i="2"/>
  <c r="D27" i="2" l="1"/>
  <c r="D121" i="2"/>
  <c r="F118" i="2"/>
  <c r="D118" i="2" s="1"/>
  <c r="F126" i="2"/>
  <c r="F37" i="2"/>
  <c r="D37" i="2" s="1"/>
  <c r="D40" i="2"/>
  <c r="D78" i="2"/>
  <c r="F32" i="2" l="1"/>
  <c r="G32" i="2"/>
  <c r="H32" i="2"/>
  <c r="I32" i="2"/>
  <c r="J32" i="2"/>
  <c r="E32" i="2"/>
  <c r="D33" i="2"/>
  <c r="D34" i="2"/>
  <c r="D35" i="2"/>
  <c r="D36" i="2"/>
  <c r="F103" i="2"/>
  <c r="G103" i="2"/>
  <c r="H103" i="2"/>
  <c r="I103" i="2"/>
  <c r="J103" i="2"/>
  <c r="E103" i="2"/>
  <c r="D104" i="2"/>
  <c r="D105" i="2"/>
  <c r="D106" i="2"/>
  <c r="D107" i="2"/>
  <c r="F53" i="2"/>
  <c r="G53" i="2"/>
  <c r="H53" i="2"/>
  <c r="I53" i="2"/>
  <c r="J53" i="2"/>
  <c r="E53" i="2"/>
  <c r="D54" i="2"/>
  <c r="D55" i="2"/>
  <c r="D56" i="2"/>
  <c r="D57" i="2"/>
  <c r="F98" i="2"/>
  <c r="G98" i="2"/>
  <c r="H98" i="2"/>
  <c r="I98" i="2"/>
  <c r="J98" i="2"/>
  <c r="E98" i="2"/>
  <c r="D99" i="2"/>
  <c r="D100" i="2"/>
  <c r="D101" i="2"/>
  <c r="D102" i="2"/>
  <c r="D94" i="2"/>
  <c r="D95" i="2"/>
  <c r="D96" i="2"/>
  <c r="D97" i="2"/>
  <c r="F93" i="2"/>
  <c r="G93" i="2"/>
  <c r="H93" i="2"/>
  <c r="I93" i="2"/>
  <c r="J93" i="2"/>
  <c r="E93" i="2"/>
  <c r="D74" i="2"/>
  <c r="D75" i="2"/>
  <c r="D76" i="2"/>
  <c r="D77" i="2"/>
  <c r="F73" i="2"/>
  <c r="G73" i="2"/>
  <c r="H73" i="2"/>
  <c r="I73" i="2"/>
  <c r="J73" i="2"/>
  <c r="E73" i="2"/>
  <c r="D103" i="2" l="1"/>
  <c r="D93" i="2"/>
  <c r="D73" i="2"/>
  <c r="D32" i="2"/>
  <c r="D98" i="2"/>
  <c r="D53" i="2"/>
  <c r="E43" i="2"/>
  <c r="E12" i="2"/>
  <c r="D8" i="2"/>
  <c r="E7" i="2"/>
  <c r="J68" i="2" l="1"/>
  <c r="F68" i="2"/>
  <c r="G68" i="2"/>
  <c r="H68" i="2"/>
  <c r="I68" i="2"/>
  <c r="E68" i="2"/>
  <c r="F58" i="2"/>
  <c r="G58" i="2"/>
  <c r="H58" i="2"/>
  <c r="E58" i="2"/>
  <c r="J48" i="2"/>
  <c r="F48" i="2"/>
  <c r="G48" i="2"/>
  <c r="H48" i="2"/>
  <c r="I48" i="2"/>
  <c r="E48" i="2"/>
  <c r="J43" i="2"/>
  <c r="F43" i="2"/>
  <c r="G43" i="2"/>
  <c r="H43" i="2"/>
  <c r="I43" i="2"/>
  <c r="J22" i="2"/>
  <c r="F22" i="2"/>
  <c r="G22" i="2"/>
  <c r="H22" i="2"/>
  <c r="I22" i="2"/>
  <c r="E22" i="2"/>
  <c r="J17" i="2"/>
  <c r="F17" i="2"/>
  <c r="G17" i="2"/>
  <c r="H17" i="2"/>
  <c r="I17" i="2"/>
  <c r="E17" i="2"/>
  <c r="F12" i="2"/>
  <c r="G12" i="2"/>
  <c r="H12" i="2"/>
  <c r="I12" i="2"/>
  <c r="J12" i="2"/>
  <c r="J7" i="2"/>
  <c r="F7" i="2"/>
  <c r="G7" i="2"/>
  <c r="H7" i="2"/>
  <c r="I7" i="2"/>
  <c r="D49" i="2"/>
  <c r="D50" i="2"/>
  <c r="D51" i="2"/>
  <c r="D52" i="2"/>
  <c r="D59" i="2"/>
  <c r="D60" i="2"/>
  <c r="D61" i="2"/>
  <c r="D62" i="2"/>
  <c r="D69" i="2"/>
  <c r="D70" i="2"/>
  <c r="D71" i="2"/>
  <c r="D72" i="2"/>
  <c r="D47" i="2"/>
  <c r="D44" i="2"/>
  <c r="D45" i="2"/>
  <c r="D46" i="2"/>
  <c r="D23" i="2"/>
  <c r="D24" i="2"/>
  <c r="D25" i="2"/>
  <c r="D26" i="2"/>
  <c r="D13" i="2"/>
  <c r="D14" i="2"/>
  <c r="D15" i="2"/>
  <c r="D16" i="2"/>
  <c r="D18" i="2"/>
  <c r="D19" i="2"/>
  <c r="D20" i="2"/>
  <c r="D21" i="2"/>
  <c r="D9" i="2"/>
  <c r="D10" i="2"/>
  <c r="D11" i="2"/>
  <c r="D124" i="2" l="1"/>
  <c r="H123" i="2"/>
  <c r="D7" i="2"/>
  <c r="D43" i="2"/>
  <c r="D125" i="2"/>
  <c r="I123" i="2"/>
  <c r="D127" i="2"/>
  <c r="D17" i="2"/>
  <c r="D12" i="2"/>
  <c r="J123" i="2"/>
  <c r="D22" i="2"/>
  <c r="D58" i="2"/>
  <c r="E123" i="2"/>
  <c r="D48" i="2"/>
  <c r="D126" i="2"/>
  <c r="D68" i="2"/>
  <c r="G123" i="2" l="1"/>
  <c r="F123" i="2"/>
  <c r="D123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F81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 xml:space="preserve">Байбородин Николай Александрович: </t>
        </r>
        <r>
          <rPr>
            <sz val="9"/>
            <color indexed="81"/>
            <rFont val="Tahoma"/>
            <family val="2"/>
            <charset val="204"/>
          </rPr>
          <t xml:space="preserve">с. Ильинско-Подомское ул. Советская дом 34
</t>
        </r>
      </text>
    </comment>
    <comment ref="G81" authorId="0" shapeId="0" xr:uid="{00000000-0006-0000-0100-000002000000}">
      <text>
        <r>
          <rPr>
            <b/>
            <sz val="9"/>
            <color indexed="81"/>
            <rFont val="Tahoma"/>
            <family val="2"/>
            <charset val="204"/>
          </rPr>
          <t xml:space="preserve">Байбородин Николай Александрович: </t>
        </r>
        <r>
          <rPr>
            <sz val="9"/>
            <color indexed="81"/>
            <rFont val="Tahoma"/>
            <family val="2"/>
            <charset val="204"/>
          </rPr>
          <t xml:space="preserve">адм здание Павловского тер отдела
</t>
        </r>
      </text>
    </comment>
  </commentList>
</comments>
</file>

<file path=xl/sharedStrings.xml><?xml version="1.0" encoding="utf-8"?>
<sst xmlns="http://schemas.openxmlformats.org/spreadsheetml/2006/main" count="204" uniqueCount="64">
  <si>
    <t xml:space="preserve">Наименование
мероприятия
</t>
  </si>
  <si>
    <t>Ответственный исполнитель, соисполнители</t>
  </si>
  <si>
    <t xml:space="preserve">Источники    
финансирования
</t>
  </si>
  <si>
    <t>Объемы финансирования (тыс. руб.)</t>
  </si>
  <si>
    <t xml:space="preserve">Ожидаемые  
результаты  
реализации  
мероприятия 
</t>
  </si>
  <si>
    <t>Всего</t>
  </si>
  <si>
    <t>итого, в том числе</t>
  </si>
  <si>
    <t>федеральный бюджет</t>
  </si>
  <si>
    <t>областной бюджет</t>
  </si>
  <si>
    <t>внебюджетные средства</t>
  </si>
  <si>
    <t>местный бюджет</t>
  </si>
  <si>
    <t>1.1 Проведение работ по инвентаризации муниципального имущества</t>
  </si>
  <si>
    <t>Выполнение обязательств согласно Жилищному Кодексу РФ</t>
  </si>
  <si>
    <t>2021 год</t>
  </si>
  <si>
    <t>2022 год</t>
  </si>
  <si>
    <t>2023 год</t>
  </si>
  <si>
    <t>Выполнение обязательств согласно договору</t>
  </si>
  <si>
    <t>Надлежащая эксплуатация зданий и сооружений</t>
  </si>
  <si>
    <t>2024 год</t>
  </si>
  <si>
    <t xml:space="preserve">ПЕРЕЧЕНЬ МЕРОПРИЯТИЙ
муниципальной программы Вилегодского муниципального округа
«Развитие имущественно-земельных отношений Вилегодского муниципального округа Архангельской области" 
</t>
  </si>
  <si>
    <t>2025 год</t>
  </si>
  <si>
    <t>2026 год</t>
  </si>
  <si>
    <t>Задача № 2 - надлежащая эксплуатация, ремонт и содержание зданий и сооружений, находящихся в муниципальной собственности</t>
  </si>
  <si>
    <t>1.4 Оплата вознаграждения за сбор аренды земельных участков</t>
  </si>
  <si>
    <t>Управление финансово-экономической деятельности и имущественных отношений</t>
  </si>
  <si>
    <t>Задача №1 – инвентаризация, постановка на кадастровый учет и оценка муниципального имущества</t>
  </si>
  <si>
    <t>1.7 Оплата работ по содержанию и ремонту общего имущества в многоквартирных домах</t>
  </si>
  <si>
    <t>1.8 Оплата электроэнергии канализационных очистных сооружений, муниципальных помещений</t>
  </si>
  <si>
    <t>1.9 Оплата электроэнергии канализационных очистных сооружений, муниципальных помещений (декабрь 2020 года)</t>
  </si>
  <si>
    <t>1.10 Обслуживание канализационных очистных сооружений</t>
  </si>
  <si>
    <t>Комитет по управлению муниципальным имуществом и ЖКХ</t>
  </si>
  <si>
    <t>Селянский территориальный отдел</t>
  </si>
  <si>
    <t>администрация МО "Селянское"</t>
  </si>
  <si>
    <t xml:space="preserve">  </t>
  </si>
  <si>
    <t>1.2 Проведение работ по оценке муниципального имущества</t>
  </si>
  <si>
    <t>1.3 Проведение работ по постановке на кадастровый учет муниципального имущества</t>
  </si>
  <si>
    <t>Увеличение части собственных доходов бюджета Вилегодского муниципального округа Архангельской области</t>
  </si>
  <si>
    <t>Вилегодский территориальный отдел</t>
  </si>
  <si>
    <t>Управление финансово-экономической деятельности и имущественных отношений,Вилегодский территориальный отдел</t>
  </si>
  <si>
    <t>1.5 Проведение работ по учету личных подсобных хозяйств</t>
  </si>
  <si>
    <t>1.6 Уплата налогов</t>
  </si>
  <si>
    <t>Оплата налогов в полном объеме</t>
  </si>
  <si>
    <t>Выполнение требований федерального государственного экологического контроля (надзора)</t>
  </si>
  <si>
    <t>Всего по задаче №1</t>
  </si>
  <si>
    <t>Всего по задаче №2</t>
  </si>
  <si>
    <t>Итого по муниципальной программе</t>
  </si>
  <si>
    <t>1.11 Содержание туалета в детском парке "Росинка"</t>
  </si>
  <si>
    <t>1.12 Оплата отопления жилого здания по адресу п. Сорово, ул. Школьная, д. 24</t>
  </si>
  <si>
    <t>1.13 Оплата отопления нежилого здания по адресу с. Ильинско-Подомское ул. Советская, д.1, квартир, собственником которых является Вилегодский муниципальный округ</t>
  </si>
  <si>
    <t>1.15 Оплата работ по разработке документации в области охраны окружающей среды для канализационных очистных сооружения</t>
  </si>
  <si>
    <t>1.16 Возмещение расходов по оплате за потребленную электроэнергию мачтового сооружения в п. Широкий Прилук</t>
  </si>
  <si>
    <t>1.19 Содержание и обслуживание коммунальной бани</t>
  </si>
  <si>
    <t>1.17 Приобретение газа для отопления здания администрации МО "Селянское"</t>
  </si>
  <si>
    <t>Администрация Вилегодского муниципального округа</t>
  </si>
  <si>
    <t>ПРИЛОЖЕНИЕ № 2
к муниципальной программе Вилегодского муниципального округа Архангельской области «Развитие имущественно-земельных отношений в Вилегодском муниципальном округе»</t>
  </si>
  <si>
    <t>ПРИЛОЖЕНИЕ № 1
к постановлению Администрации Вилегодского муниципального округа от __________________ №_____</t>
  </si>
  <si>
    <t>Надлежащая  эксплуатация сооружений</t>
  </si>
  <si>
    <t>Содержание и обслуживание коммунальной бани</t>
  </si>
  <si>
    <t>1.18 Приобретение газа для отопления административного здания Селянского территориального отдела</t>
  </si>
  <si>
    <t>2.20 Разборка жилого дома и построек, расположенных в с. Вилегодск (дом 109)</t>
  </si>
  <si>
    <t>1.14. Ремонт административных зданий, собствеником которых является Вилегодский муниципальный округ</t>
  </si>
  <si>
    <t>2.21 Приобретение ратрака</t>
  </si>
  <si>
    <t>Ликвидация аварийных построек</t>
  </si>
  <si>
    <t>Приобретение ратрака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</si>
</sst>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trike/>
      <sz val="11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66">
    <xf numFmtId="0" fontId="0" fillId="0" borderId="0" xfId="0"/>
    <xf numFmtId="2" fontId="1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1" fillId="2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2" fontId="2" fillId="2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 applyProtection="1">
      <alignment horizontal="center" vertical="center" wrapText="1"/>
      <protection hidden="1"/>
    </xf>
    <xf numFmtId="2" fontId="1" fillId="2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2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3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4" fillId="3" borderId="1" xfId="0" applyNumberFormat="1" applyFont="1" applyFill="1" applyBorder="1" applyAlignment="1" applyProtection="1">
      <alignment horizontal="center" vertical="center" wrapText="1"/>
      <protection hidden="1"/>
    </xf>
    <xf numFmtId="164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4" borderId="1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5" borderId="1" xfId="0" applyNumberFormat="1" applyFont="1" applyFill="1" applyBorder="1" applyAlignment="1" applyProtection="1">
      <alignment horizontal="center" vertical="center" wrapText="1"/>
      <protection hidden="1"/>
    </xf>
    <xf numFmtId="164" fontId="2" fillId="5" borderId="1" xfId="0" applyNumberFormat="1" applyFont="1" applyFill="1" applyBorder="1" applyAlignment="1" applyProtection="1">
      <alignment horizontal="center" vertical="center" wrapText="1"/>
      <protection hidden="1"/>
    </xf>
    <xf numFmtId="2" fontId="1" fillId="2" borderId="1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5" xfId="0" applyNumberFormat="1" applyFont="1" applyFill="1" applyBorder="1" applyAlignment="1" applyProtection="1">
      <alignment horizontal="left" vertical="center" wrapText="1"/>
      <protection hidden="1"/>
    </xf>
    <xf numFmtId="2" fontId="1" fillId="0" borderId="14" xfId="0" applyNumberFormat="1" applyFont="1" applyFill="1" applyBorder="1" applyAlignment="1" applyProtection="1">
      <alignment horizontal="left" vertical="center" wrapText="1"/>
      <protection hidden="1"/>
    </xf>
    <xf numFmtId="2" fontId="1" fillId="0" borderId="6" xfId="0" applyNumberFormat="1" applyFont="1" applyFill="1" applyBorder="1" applyAlignment="1" applyProtection="1">
      <alignment horizontal="left" vertical="center" wrapText="1"/>
      <protection hidden="1"/>
    </xf>
    <xf numFmtId="0" fontId="1" fillId="0" borderId="1" xfId="0" applyFont="1" applyFill="1" applyBorder="1" applyAlignment="1" applyProtection="1">
      <alignment vertical="center" wrapText="1"/>
      <protection hidden="1"/>
    </xf>
    <xf numFmtId="2" fontId="1" fillId="0" borderId="1" xfId="0" applyNumberFormat="1" applyFont="1" applyFill="1" applyBorder="1" applyAlignment="1" applyProtection="1">
      <alignment vertical="center" wrapText="1"/>
      <protection hidden="1"/>
    </xf>
    <xf numFmtId="2" fontId="2" fillId="2" borderId="7" xfId="0" applyNumberFormat="1" applyFont="1" applyFill="1" applyBorder="1" applyAlignment="1" applyProtection="1">
      <alignment horizontal="left" vertical="center" wrapText="1"/>
      <protection hidden="1"/>
    </xf>
    <xf numFmtId="2" fontId="2" fillId="2" borderId="8" xfId="0" applyNumberFormat="1" applyFont="1" applyFill="1" applyBorder="1" applyAlignment="1" applyProtection="1">
      <alignment horizontal="left" vertical="center" wrapText="1"/>
      <protection hidden="1"/>
    </xf>
    <xf numFmtId="2" fontId="2" fillId="2" borderId="10" xfId="0" applyNumberFormat="1" applyFont="1" applyFill="1" applyBorder="1" applyAlignment="1" applyProtection="1">
      <alignment horizontal="left" vertical="center" wrapText="1"/>
      <protection hidden="1"/>
    </xf>
    <xf numFmtId="2" fontId="2" fillId="2" borderId="11" xfId="0" applyNumberFormat="1" applyFont="1" applyFill="1" applyBorder="1" applyAlignment="1" applyProtection="1">
      <alignment horizontal="left" vertical="center" wrapText="1"/>
      <protection hidden="1"/>
    </xf>
    <xf numFmtId="2" fontId="2" fillId="2" borderId="12" xfId="0" applyNumberFormat="1" applyFont="1" applyFill="1" applyBorder="1" applyAlignment="1" applyProtection="1">
      <alignment horizontal="left" vertical="center" wrapText="1"/>
      <protection hidden="1"/>
    </xf>
    <xf numFmtId="2" fontId="2" fillId="2" borderId="13" xfId="0" applyNumberFormat="1" applyFont="1" applyFill="1" applyBorder="1" applyAlignment="1" applyProtection="1">
      <alignment horizontal="left" vertical="center" wrapText="1"/>
      <protection hidden="1"/>
    </xf>
    <xf numFmtId="2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14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0" applyNumberFormat="1" applyFont="1" applyFill="1" applyBorder="1" applyAlignment="1" applyProtection="1">
      <alignment horizontal="left" vertical="center" wrapText="1"/>
      <protection hidden="1"/>
    </xf>
    <xf numFmtId="2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6" fillId="0" borderId="1" xfId="0" applyNumberFormat="1" applyFont="1" applyFill="1" applyBorder="1" applyAlignment="1" applyProtection="1">
      <alignment vertical="center" wrapText="1"/>
      <protection hidden="1"/>
    </xf>
    <xf numFmtId="2" fontId="5" fillId="0" borderId="1" xfId="0" applyNumberFormat="1" applyFont="1" applyFill="1" applyBorder="1" applyAlignment="1" applyProtection="1">
      <alignment horizontal="left" vertical="center" wrapText="1"/>
      <protection hidden="1"/>
    </xf>
    <xf numFmtId="2" fontId="4" fillId="0" borderId="1" xfId="0" applyNumberFormat="1" applyFont="1" applyFill="1" applyBorder="1" applyAlignment="1" applyProtection="1">
      <alignment vertical="center" wrapText="1"/>
      <protection hidden="1"/>
    </xf>
    <xf numFmtId="2" fontId="2" fillId="0" borderId="0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6" xfId="0" applyNumberFormat="1" applyFont="1" applyFill="1" applyBorder="1" applyAlignment="1">
      <alignment horizontal="center" vertical="center" wrapText="1"/>
    </xf>
    <xf numFmtId="2" fontId="1" fillId="2" borderId="5" xfId="0" applyNumberFormat="1" applyFont="1" applyFill="1" applyBorder="1" applyAlignment="1">
      <alignment horizontal="center" vertical="center" wrapText="1"/>
    </xf>
    <xf numFmtId="2" fontId="1" fillId="2" borderId="6" xfId="0" applyNumberFormat="1" applyFont="1" applyFill="1" applyBorder="1" applyAlignment="1">
      <alignment horizontal="center" vertical="center" wrapText="1"/>
    </xf>
    <xf numFmtId="2" fontId="1" fillId="0" borderId="7" xfId="0" applyNumberFormat="1" applyFont="1" applyFill="1" applyBorder="1" applyAlignment="1">
      <alignment horizontal="center" vertical="center" wrapText="1"/>
    </xf>
    <xf numFmtId="2" fontId="1" fillId="0" borderId="9" xfId="0" applyNumberFormat="1" applyFont="1" applyFill="1" applyBorder="1" applyAlignment="1">
      <alignment horizontal="center" vertical="center" wrapText="1"/>
    </xf>
    <xf numFmtId="2" fontId="1" fillId="0" borderId="8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2" borderId="2" xfId="0" applyNumberFormat="1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2" fontId="2" fillId="2" borderId="4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1" fillId="2" borderId="5" xfId="0" applyNumberFormat="1" applyFont="1" applyFill="1" applyBorder="1" applyAlignment="1" applyProtection="1">
      <alignment horizontal="center" vertical="center" wrapText="1"/>
      <protection hidden="1"/>
    </xf>
    <xf numFmtId="2" fontId="1" fillId="2" borderId="14" xfId="0" applyNumberFormat="1" applyFont="1" applyFill="1" applyBorder="1" applyAlignment="1" applyProtection="1">
      <alignment horizontal="center" vertical="center" wrapText="1"/>
      <protection hidden="1"/>
    </xf>
    <xf numFmtId="2" fontId="1" fillId="2" borderId="6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T134"/>
  <sheetViews>
    <sheetView tabSelected="1" view="pageBreakPreview" zoomScale="78" zoomScaleNormal="70" zoomScaleSheetLayoutView="78" workbookViewId="0">
      <selection activeCell="M125" sqref="M125"/>
    </sheetView>
  </sheetViews>
  <sheetFormatPr defaultRowHeight="15" x14ac:dyDescent="0.25"/>
  <cols>
    <col min="1" max="1" width="28.7109375" style="3" customWidth="1"/>
    <col min="2" max="2" width="16.42578125" style="1" customWidth="1"/>
    <col min="3" max="3" width="17.7109375" style="1" customWidth="1"/>
    <col min="4" max="4" width="10.5703125" style="1" customWidth="1"/>
    <col min="5" max="5" width="12" style="3" customWidth="1"/>
    <col min="6" max="6" width="11.28515625" style="3" customWidth="1"/>
    <col min="7" max="10" width="12.140625" style="3" customWidth="1"/>
    <col min="11" max="11" width="21.5703125" style="1" customWidth="1"/>
    <col min="12" max="19" width="20.5703125" style="5" customWidth="1"/>
    <col min="20" max="16384" width="9.140625" style="1"/>
  </cols>
  <sheetData>
    <row r="1" spans="1:20" s="16" customFormat="1" ht="45.75" customHeight="1" x14ac:dyDescent="0.25">
      <c r="A1" s="3"/>
      <c r="E1" s="3"/>
      <c r="F1" s="3"/>
      <c r="G1" s="3"/>
      <c r="H1" s="62" t="s">
        <v>55</v>
      </c>
      <c r="I1" s="62"/>
      <c r="J1" s="62"/>
      <c r="K1" s="62"/>
    </row>
    <row r="2" spans="1:20" ht="60" customHeight="1" x14ac:dyDescent="0.25">
      <c r="B2" s="8"/>
      <c r="C2" s="8"/>
      <c r="D2" s="8"/>
      <c r="E2" s="9"/>
      <c r="F2" s="9"/>
      <c r="G2" s="9"/>
      <c r="H2" s="62" t="s">
        <v>54</v>
      </c>
      <c r="I2" s="62"/>
      <c r="J2" s="62"/>
      <c r="K2" s="62"/>
      <c r="L2" s="9"/>
      <c r="T2" s="5"/>
    </row>
    <row r="3" spans="1:20" ht="48" customHeight="1" x14ac:dyDescent="0.25">
      <c r="A3" s="50" t="s">
        <v>19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6"/>
      <c r="M3" s="6"/>
      <c r="N3" s="6"/>
      <c r="O3" s="6"/>
      <c r="P3" s="6"/>
      <c r="Q3" s="6"/>
      <c r="R3" s="6"/>
      <c r="S3" s="6"/>
    </row>
    <row r="4" spans="1:20" ht="42.75" customHeight="1" x14ac:dyDescent="0.25">
      <c r="A4" s="53" t="s">
        <v>0</v>
      </c>
      <c r="B4" s="51" t="s">
        <v>1</v>
      </c>
      <c r="C4" s="51" t="s">
        <v>2</v>
      </c>
      <c r="D4" s="55" t="s">
        <v>3</v>
      </c>
      <c r="E4" s="56"/>
      <c r="F4" s="56"/>
      <c r="G4" s="56"/>
      <c r="H4" s="56"/>
      <c r="I4" s="56"/>
      <c r="J4" s="57"/>
      <c r="K4" s="51" t="s">
        <v>4</v>
      </c>
    </row>
    <row r="5" spans="1:20" x14ac:dyDescent="0.25">
      <c r="A5" s="54"/>
      <c r="B5" s="52"/>
      <c r="C5" s="52"/>
      <c r="D5" s="17" t="s">
        <v>5</v>
      </c>
      <c r="E5" s="15" t="s">
        <v>13</v>
      </c>
      <c r="F5" s="15" t="s">
        <v>14</v>
      </c>
      <c r="G5" s="15" t="s">
        <v>15</v>
      </c>
      <c r="H5" s="15" t="s">
        <v>18</v>
      </c>
      <c r="I5" s="17" t="s">
        <v>20</v>
      </c>
      <c r="J5" s="17" t="s">
        <v>21</v>
      </c>
      <c r="K5" s="52"/>
    </row>
    <row r="6" spans="1:20" ht="60.75" customHeight="1" x14ac:dyDescent="0.25">
      <c r="A6" s="59" t="s">
        <v>25</v>
      </c>
      <c r="B6" s="60"/>
      <c r="C6" s="60"/>
      <c r="D6" s="60"/>
      <c r="E6" s="60"/>
      <c r="F6" s="60"/>
      <c r="G6" s="60"/>
      <c r="H6" s="60"/>
      <c r="I6" s="60"/>
      <c r="J6" s="60"/>
      <c r="K6" s="61"/>
      <c r="L6" s="7"/>
      <c r="M6" s="7"/>
      <c r="N6" s="7"/>
      <c r="O6" s="7"/>
      <c r="P6" s="7"/>
      <c r="Q6" s="7"/>
      <c r="R6" s="7"/>
      <c r="S6" s="7"/>
    </row>
    <row r="7" spans="1:20" ht="15.75" customHeight="1" x14ac:dyDescent="0.25">
      <c r="A7" s="45" t="s">
        <v>11</v>
      </c>
      <c r="B7" s="30" t="s">
        <v>24</v>
      </c>
      <c r="C7" s="20" t="s">
        <v>6</v>
      </c>
      <c r="D7" s="21">
        <f>SUM(E7:J7)</f>
        <v>900</v>
      </c>
      <c r="E7" s="21">
        <f>SUM(E8:E11)</f>
        <v>300</v>
      </c>
      <c r="F7" s="21">
        <f t="shared" ref="F7:I7" si="0">SUM(F8:F11)</f>
        <v>200</v>
      </c>
      <c r="G7" s="21">
        <f t="shared" si="0"/>
        <v>100</v>
      </c>
      <c r="H7" s="21">
        <f t="shared" si="0"/>
        <v>100</v>
      </c>
      <c r="I7" s="21">
        <f t="shared" si="0"/>
        <v>100</v>
      </c>
      <c r="J7" s="21">
        <f>SUM(J8:J11)</f>
        <v>100</v>
      </c>
      <c r="K7" s="30" t="s">
        <v>36</v>
      </c>
      <c r="L7" s="3"/>
      <c r="M7" s="3"/>
      <c r="N7" s="3"/>
      <c r="O7" s="3"/>
      <c r="P7" s="3"/>
      <c r="Q7" s="3"/>
      <c r="R7" s="3"/>
      <c r="S7" s="3"/>
    </row>
    <row r="8" spans="1:20" ht="30" x14ac:dyDescent="0.25">
      <c r="A8" s="45"/>
      <c r="B8" s="30"/>
      <c r="C8" s="20" t="s">
        <v>7</v>
      </c>
      <c r="D8" s="21">
        <f>SUM(E8:J8)</f>
        <v>0</v>
      </c>
      <c r="E8" s="22">
        <v>0</v>
      </c>
      <c r="F8" s="22">
        <v>0</v>
      </c>
      <c r="G8" s="22">
        <v>0</v>
      </c>
      <c r="H8" s="22">
        <v>0</v>
      </c>
      <c r="I8" s="22">
        <v>0</v>
      </c>
      <c r="J8" s="22">
        <v>0</v>
      </c>
      <c r="K8" s="30"/>
      <c r="L8" s="3"/>
      <c r="M8" s="3"/>
      <c r="N8" s="3"/>
      <c r="O8" s="3"/>
      <c r="P8" s="3"/>
      <c r="Q8" s="3"/>
      <c r="R8" s="3"/>
      <c r="S8" s="3"/>
    </row>
    <row r="9" spans="1:20" ht="16.5" customHeight="1" x14ac:dyDescent="0.25">
      <c r="A9" s="45"/>
      <c r="B9" s="30"/>
      <c r="C9" s="20" t="s">
        <v>8</v>
      </c>
      <c r="D9" s="21">
        <f t="shared" ref="D9:D36" si="1">SUM(E9:J9)</f>
        <v>0</v>
      </c>
      <c r="E9" s="22">
        <v>0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  <c r="K9" s="30"/>
      <c r="L9" s="3"/>
      <c r="M9" s="3"/>
      <c r="N9" s="3"/>
      <c r="O9" s="3"/>
      <c r="P9" s="3"/>
      <c r="Q9" s="3"/>
      <c r="R9" s="3"/>
      <c r="S9" s="3"/>
    </row>
    <row r="10" spans="1:20" x14ac:dyDescent="0.25">
      <c r="A10" s="45"/>
      <c r="B10" s="30"/>
      <c r="C10" s="20" t="s">
        <v>10</v>
      </c>
      <c r="D10" s="21">
        <f t="shared" si="1"/>
        <v>900</v>
      </c>
      <c r="E10" s="22">
        <v>300</v>
      </c>
      <c r="F10" s="22">
        <v>200</v>
      </c>
      <c r="G10" s="22">
        <v>100</v>
      </c>
      <c r="H10" s="22">
        <v>100</v>
      </c>
      <c r="I10" s="22">
        <v>100</v>
      </c>
      <c r="J10" s="22">
        <v>100</v>
      </c>
      <c r="K10" s="30"/>
      <c r="L10" s="3"/>
      <c r="M10" s="3"/>
      <c r="N10" s="3"/>
      <c r="O10" s="3"/>
      <c r="P10" s="3"/>
      <c r="Q10" s="3"/>
      <c r="R10" s="3"/>
      <c r="S10" s="3"/>
    </row>
    <row r="11" spans="1:20" ht="33.75" customHeight="1" x14ac:dyDescent="0.25">
      <c r="A11" s="45"/>
      <c r="B11" s="30"/>
      <c r="C11" s="20" t="s">
        <v>9</v>
      </c>
      <c r="D11" s="21">
        <f t="shared" si="1"/>
        <v>0</v>
      </c>
      <c r="E11" s="22">
        <v>0</v>
      </c>
      <c r="F11" s="22">
        <v>0</v>
      </c>
      <c r="G11" s="22">
        <v>0</v>
      </c>
      <c r="H11" s="22">
        <v>0</v>
      </c>
      <c r="I11" s="22">
        <v>0</v>
      </c>
      <c r="J11" s="22">
        <v>0</v>
      </c>
      <c r="K11" s="30"/>
      <c r="L11" s="3"/>
      <c r="M11" s="3"/>
      <c r="N11" s="3"/>
      <c r="O11" s="3"/>
      <c r="P11" s="3"/>
      <c r="Q11" s="3"/>
      <c r="R11" s="3"/>
      <c r="S11" s="3"/>
    </row>
    <row r="12" spans="1:20" ht="14.25" customHeight="1" x14ac:dyDescent="0.25">
      <c r="A12" s="45" t="s">
        <v>34</v>
      </c>
      <c r="B12" s="30" t="s">
        <v>24</v>
      </c>
      <c r="C12" s="20" t="s">
        <v>6</v>
      </c>
      <c r="D12" s="21">
        <f>SUM(E12:J12)</f>
        <v>600</v>
      </c>
      <c r="E12" s="21">
        <f>SUM(E13:E16)</f>
        <v>100</v>
      </c>
      <c r="F12" s="21">
        <f t="shared" ref="F12:J12" si="2">SUM(F13:F16)</f>
        <v>100</v>
      </c>
      <c r="G12" s="21">
        <f t="shared" si="2"/>
        <v>100</v>
      </c>
      <c r="H12" s="21">
        <f t="shared" si="2"/>
        <v>100</v>
      </c>
      <c r="I12" s="21">
        <f t="shared" si="2"/>
        <v>100</v>
      </c>
      <c r="J12" s="21">
        <f t="shared" si="2"/>
        <v>100</v>
      </c>
      <c r="K12" s="30" t="s">
        <v>36</v>
      </c>
      <c r="L12" s="3"/>
      <c r="M12" s="3"/>
      <c r="N12" s="3"/>
      <c r="O12" s="3"/>
      <c r="P12" s="3"/>
      <c r="Q12" s="3"/>
      <c r="R12" s="3"/>
      <c r="S12" s="3"/>
    </row>
    <row r="13" spans="1:20" ht="30" x14ac:dyDescent="0.25">
      <c r="A13" s="45"/>
      <c r="B13" s="30"/>
      <c r="C13" s="20" t="s">
        <v>7</v>
      </c>
      <c r="D13" s="21">
        <f t="shared" si="1"/>
        <v>0</v>
      </c>
      <c r="E13" s="22">
        <v>0</v>
      </c>
      <c r="F13" s="22">
        <v>0</v>
      </c>
      <c r="G13" s="22">
        <v>0</v>
      </c>
      <c r="H13" s="22">
        <v>0</v>
      </c>
      <c r="I13" s="22">
        <v>0</v>
      </c>
      <c r="J13" s="22">
        <v>0</v>
      </c>
      <c r="K13" s="30"/>
      <c r="L13" s="3"/>
      <c r="M13" s="3"/>
      <c r="N13" s="3"/>
      <c r="O13" s="3"/>
      <c r="P13" s="3"/>
      <c r="Q13" s="3"/>
      <c r="R13" s="3"/>
      <c r="S13" s="3"/>
    </row>
    <row r="14" spans="1:20" ht="18" customHeight="1" x14ac:dyDescent="0.25">
      <c r="A14" s="45"/>
      <c r="B14" s="30"/>
      <c r="C14" s="20" t="s">
        <v>8</v>
      </c>
      <c r="D14" s="21">
        <f t="shared" si="1"/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30"/>
      <c r="L14" s="3"/>
      <c r="M14" s="3"/>
      <c r="N14" s="3"/>
      <c r="O14" s="3"/>
      <c r="P14" s="3"/>
      <c r="Q14" s="3"/>
      <c r="R14" s="3"/>
      <c r="S14" s="3"/>
    </row>
    <row r="15" spans="1:20" x14ac:dyDescent="0.25">
      <c r="A15" s="45"/>
      <c r="B15" s="30"/>
      <c r="C15" s="20" t="s">
        <v>10</v>
      </c>
      <c r="D15" s="21">
        <f t="shared" si="1"/>
        <v>600</v>
      </c>
      <c r="E15" s="22">
        <v>100</v>
      </c>
      <c r="F15" s="22">
        <v>100</v>
      </c>
      <c r="G15" s="22">
        <v>100</v>
      </c>
      <c r="H15" s="22">
        <v>100</v>
      </c>
      <c r="I15" s="22">
        <v>100</v>
      </c>
      <c r="J15" s="22">
        <v>100</v>
      </c>
      <c r="K15" s="30"/>
      <c r="L15" s="3"/>
      <c r="M15" s="3"/>
      <c r="N15" s="3"/>
      <c r="O15" s="3"/>
      <c r="P15" s="3"/>
      <c r="Q15" s="3"/>
      <c r="R15" s="3"/>
      <c r="S15" s="3"/>
    </row>
    <row r="16" spans="1:20" ht="30" x14ac:dyDescent="0.25">
      <c r="A16" s="45"/>
      <c r="B16" s="30"/>
      <c r="C16" s="20" t="s">
        <v>9</v>
      </c>
      <c r="D16" s="21">
        <f t="shared" si="1"/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30"/>
      <c r="L16" s="3"/>
      <c r="M16" s="3"/>
      <c r="N16" s="3"/>
      <c r="O16" s="3"/>
      <c r="P16" s="3"/>
      <c r="Q16" s="3"/>
      <c r="R16" s="3"/>
      <c r="S16" s="3"/>
    </row>
    <row r="17" spans="1:19" ht="16.5" customHeight="1" x14ac:dyDescent="0.25">
      <c r="A17" s="45" t="s">
        <v>35</v>
      </c>
      <c r="B17" s="30" t="s">
        <v>38</v>
      </c>
      <c r="C17" s="20" t="s">
        <v>6</v>
      </c>
      <c r="D17" s="21">
        <f t="shared" si="1"/>
        <v>5337</v>
      </c>
      <c r="E17" s="21">
        <f>SUM(E18:E21)</f>
        <v>645</v>
      </c>
      <c r="F17" s="21">
        <f t="shared" ref="F17:I17" si="3">SUM(F18:F21)</f>
        <v>712</v>
      </c>
      <c r="G17" s="21">
        <f t="shared" si="3"/>
        <v>980</v>
      </c>
      <c r="H17" s="21">
        <f t="shared" si="3"/>
        <v>1000</v>
      </c>
      <c r="I17" s="21">
        <f t="shared" si="3"/>
        <v>1000</v>
      </c>
      <c r="J17" s="21">
        <f>SUM(J18:J21)</f>
        <v>1000</v>
      </c>
      <c r="K17" s="30" t="s">
        <v>36</v>
      </c>
      <c r="L17" s="3"/>
      <c r="M17" s="3"/>
      <c r="N17" s="3"/>
      <c r="O17" s="3"/>
      <c r="P17" s="3"/>
      <c r="Q17" s="3"/>
      <c r="R17" s="3"/>
      <c r="S17" s="3"/>
    </row>
    <row r="18" spans="1:19" ht="30" x14ac:dyDescent="0.25">
      <c r="A18" s="45"/>
      <c r="B18" s="30"/>
      <c r="C18" s="20" t="s">
        <v>7</v>
      </c>
      <c r="D18" s="21">
        <f t="shared" si="1"/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30"/>
      <c r="L18" s="3"/>
      <c r="M18" s="3"/>
      <c r="N18" s="3"/>
      <c r="O18" s="3"/>
      <c r="P18" s="3"/>
      <c r="Q18" s="3"/>
      <c r="R18" s="3"/>
      <c r="S18" s="3"/>
    </row>
    <row r="19" spans="1:19" ht="15" customHeight="1" x14ac:dyDescent="0.25">
      <c r="A19" s="45"/>
      <c r="B19" s="30"/>
      <c r="C19" s="20" t="s">
        <v>8</v>
      </c>
      <c r="D19" s="21">
        <f t="shared" si="1"/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30"/>
      <c r="L19" s="3"/>
      <c r="M19" s="3"/>
      <c r="N19" s="3"/>
      <c r="O19" s="3"/>
      <c r="P19" s="3"/>
      <c r="Q19" s="3"/>
      <c r="R19" s="3"/>
      <c r="S19" s="3"/>
    </row>
    <row r="20" spans="1:19" x14ac:dyDescent="0.25">
      <c r="A20" s="45"/>
      <c r="B20" s="30"/>
      <c r="C20" s="20" t="s">
        <v>10</v>
      </c>
      <c r="D20" s="21">
        <f t="shared" si="1"/>
        <v>5337</v>
      </c>
      <c r="E20" s="22">
        <v>645</v>
      </c>
      <c r="F20" s="22">
        <f>682+30</f>
        <v>712</v>
      </c>
      <c r="G20" s="22">
        <v>980</v>
      </c>
      <c r="H20" s="22">
        <v>1000</v>
      </c>
      <c r="I20" s="22">
        <v>1000</v>
      </c>
      <c r="J20" s="22">
        <v>1000</v>
      </c>
      <c r="K20" s="30"/>
      <c r="L20" s="3"/>
      <c r="M20" s="3"/>
      <c r="N20" s="3"/>
      <c r="O20" s="3"/>
      <c r="P20" s="3"/>
      <c r="Q20" s="3"/>
      <c r="R20" s="3"/>
      <c r="S20" s="3"/>
    </row>
    <row r="21" spans="1:19" ht="81.75" customHeight="1" x14ac:dyDescent="0.25">
      <c r="A21" s="45"/>
      <c r="B21" s="30"/>
      <c r="C21" s="20" t="s">
        <v>9</v>
      </c>
      <c r="D21" s="21">
        <f t="shared" si="1"/>
        <v>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30"/>
      <c r="L21" s="3"/>
      <c r="M21" s="3"/>
      <c r="N21" s="3"/>
      <c r="O21" s="3"/>
      <c r="P21" s="3"/>
      <c r="Q21" s="3"/>
      <c r="R21" s="3"/>
      <c r="S21" s="3"/>
    </row>
    <row r="22" spans="1:19" s="8" customFormat="1" ht="15.75" customHeight="1" x14ac:dyDescent="0.25">
      <c r="A22" s="45" t="s">
        <v>23</v>
      </c>
      <c r="B22" s="30" t="s">
        <v>24</v>
      </c>
      <c r="C22" s="20" t="s">
        <v>6</v>
      </c>
      <c r="D22" s="21">
        <f t="shared" si="1"/>
        <v>600</v>
      </c>
      <c r="E22" s="21">
        <f t="shared" ref="E22:J22" si="4">SUM(E23:E26)</f>
        <v>100</v>
      </c>
      <c r="F22" s="21">
        <f t="shared" si="4"/>
        <v>100</v>
      </c>
      <c r="G22" s="21">
        <f t="shared" si="4"/>
        <v>100</v>
      </c>
      <c r="H22" s="21">
        <f t="shared" si="4"/>
        <v>100</v>
      </c>
      <c r="I22" s="21">
        <f t="shared" si="4"/>
        <v>100</v>
      </c>
      <c r="J22" s="21">
        <f t="shared" si="4"/>
        <v>100</v>
      </c>
      <c r="K22" s="30" t="s">
        <v>16</v>
      </c>
      <c r="L22" s="3"/>
      <c r="M22" s="3"/>
      <c r="N22" s="3"/>
      <c r="O22" s="3"/>
      <c r="P22" s="3"/>
      <c r="Q22" s="3"/>
      <c r="R22" s="3"/>
      <c r="S22" s="3"/>
    </row>
    <row r="23" spans="1:19" s="8" customFormat="1" ht="30" x14ac:dyDescent="0.25">
      <c r="A23" s="45"/>
      <c r="B23" s="30"/>
      <c r="C23" s="20" t="s">
        <v>7</v>
      </c>
      <c r="D23" s="21">
        <f t="shared" si="1"/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30"/>
      <c r="L23" s="3"/>
      <c r="M23" s="3"/>
      <c r="N23" s="3"/>
      <c r="O23" s="3"/>
      <c r="P23" s="3"/>
      <c r="Q23" s="3"/>
      <c r="R23" s="3"/>
      <c r="S23" s="3"/>
    </row>
    <row r="24" spans="1:19" s="8" customFormat="1" ht="15" customHeight="1" x14ac:dyDescent="0.25">
      <c r="A24" s="45"/>
      <c r="B24" s="30"/>
      <c r="C24" s="20" t="s">
        <v>8</v>
      </c>
      <c r="D24" s="21">
        <f t="shared" si="1"/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30"/>
      <c r="L24" s="3"/>
      <c r="M24" s="3"/>
      <c r="N24" s="3"/>
      <c r="O24" s="3"/>
      <c r="P24" s="3"/>
      <c r="Q24" s="3"/>
      <c r="R24" s="3"/>
      <c r="S24" s="3"/>
    </row>
    <row r="25" spans="1:19" s="8" customFormat="1" x14ac:dyDescent="0.25">
      <c r="A25" s="45"/>
      <c r="B25" s="30"/>
      <c r="C25" s="20" t="s">
        <v>10</v>
      </c>
      <c r="D25" s="21">
        <f t="shared" si="1"/>
        <v>600</v>
      </c>
      <c r="E25" s="22">
        <v>100</v>
      </c>
      <c r="F25" s="22">
        <v>100</v>
      </c>
      <c r="G25" s="22">
        <v>100</v>
      </c>
      <c r="H25" s="22">
        <v>100</v>
      </c>
      <c r="I25" s="22">
        <v>100</v>
      </c>
      <c r="J25" s="22">
        <v>100</v>
      </c>
      <c r="K25" s="30"/>
      <c r="L25" s="3"/>
      <c r="M25" s="3"/>
      <c r="N25" s="3"/>
      <c r="O25" s="3"/>
      <c r="P25" s="3"/>
      <c r="Q25" s="3"/>
      <c r="R25" s="3"/>
      <c r="S25" s="3"/>
    </row>
    <row r="26" spans="1:19" s="8" customFormat="1" ht="30" x14ac:dyDescent="0.25">
      <c r="A26" s="45"/>
      <c r="B26" s="30"/>
      <c r="C26" s="20" t="s">
        <v>9</v>
      </c>
      <c r="D26" s="21">
        <f t="shared" si="1"/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30"/>
      <c r="L26" s="3"/>
      <c r="M26" s="3"/>
      <c r="N26" s="3"/>
      <c r="O26" s="3"/>
      <c r="P26" s="3"/>
      <c r="Q26" s="3"/>
      <c r="R26" s="3"/>
      <c r="S26" s="3"/>
    </row>
    <row r="27" spans="1:19" s="11" customFormat="1" ht="14.25" customHeight="1" x14ac:dyDescent="0.25">
      <c r="A27" s="45" t="s">
        <v>39</v>
      </c>
      <c r="B27" s="30" t="s">
        <v>24</v>
      </c>
      <c r="C27" s="20" t="s">
        <v>6</v>
      </c>
      <c r="D27" s="21">
        <f t="shared" ref="D27:D31" si="5">SUM(E27:J27)</f>
        <v>1500</v>
      </c>
      <c r="E27" s="21">
        <f t="shared" ref="E27:J27" si="6">SUM(E28:E31)</f>
        <v>0</v>
      </c>
      <c r="F27" s="21">
        <f t="shared" si="6"/>
        <v>300</v>
      </c>
      <c r="G27" s="21">
        <f t="shared" si="6"/>
        <v>300</v>
      </c>
      <c r="H27" s="21">
        <f t="shared" si="6"/>
        <v>300</v>
      </c>
      <c r="I27" s="21">
        <f t="shared" si="6"/>
        <v>300</v>
      </c>
      <c r="J27" s="21">
        <f t="shared" si="6"/>
        <v>300</v>
      </c>
      <c r="K27" s="30" t="s">
        <v>16</v>
      </c>
      <c r="L27" s="3"/>
      <c r="M27" s="3"/>
      <c r="N27" s="3"/>
      <c r="O27" s="3"/>
      <c r="P27" s="3"/>
      <c r="Q27" s="3"/>
      <c r="R27" s="3"/>
      <c r="S27" s="3"/>
    </row>
    <row r="28" spans="1:19" s="11" customFormat="1" ht="30" x14ac:dyDescent="0.25">
      <c r="A28" s="45"/>
      <c r="B28" s="30"/>
      <c r="C28" s="20" t="s">
        <v>7</v>
      </c>
      <c r="D28" s="21">
        <f t="shared" si="5"/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30"/>
      <c r="L28" s="3"/>
      <c r="M28" s="3"/>
      <c r="N28" s="3"/>
      <c r="O28" s="3"/>
      <c r="P28" s="3"/>
      <c r="Q28" s="3"/>
      <c r="R28" s="3"/>
      <c r="S28" s="3"/>
    </row>
    <row r="29" spans="1:19" s="11" customFormat="1" ht="18" customHeight="1" x14ac:dyDescent="0.25">
      <c r="A29" s="45"/>
      <c r="B29" s="30"/>
      <c r="C29" s="20" t="s">
        <v>8</v>
      </c>
      <c r="D29" s="21">
        <f t="shared" si="5"/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30"/>
      <c r="L29" s="3"/>
      <c r="M29" s="3"/>
      <c r="N29" s="3"/>
      <c r="O29" s="3"/>
      <c r="P29" s="3"/>
      <c r="Q29" s="3"/>
      <c r="R29" s="3"/>
      <c r="S29" s="3"/>
    </row>
    <row r="30" spans="1:19" s="11" customFormat="1" x14ac:dyDescent="0.25">
      <c r="A30" s="45"/>
      <c r="B30" s="30"/>
      <c r="C30" s="20" t="s">
        <v>10</v>
      </c>
      <c r="D30" s="21">
        <f t="shared" si="5"/>
        <v>1500</v>
      </c>
      <c r="E30" s="22">
        <v>0</v>
      </c>
      <c r="F30" s="22">
        <v>300</v>
      </c>
      <c r="G30" s="22">
        <v>300</v>
      </c>
      <c r="H30" s="22">
        <v>300</v>
      </c>
      <c r="I30" s="22">
        <v>300</v>
      </c>
      <c r="J30" s="22">
        <v>300</v>
      </c>
      <c r="K30" s="30"/>
      <c r="L30" s="3"/>
      <c r="M30" s="3"/>
      <c r="N30" s="3"/>
      <c r="O30" s="3"/>
      <c r="P30" s="3"/>
      <c r="Q30" s="3"/>
      <c r="R30" s="3"/>
      <c r="S30" s="3"/>
    </row>
    <row r="31" spans="1:19" s="11" customFormat="1" ht="30" x14ac:dyDescent="0.25">
      <c r="A31" s="45"/>
      <c r="B31" s="30"/>
      <c r="C31" s="20" t="s">
        <v>9</v>
      </c>
      <c r="D31" s="21">
        <f t="shared" si="5"/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30"/>
      <c r="L31" s="3"/>
      <c r="M31" s="3"/>
      <c r="N31" s="3"/>
      <c r="O31" s="3"/>
      <c r="P31" s="3"/>
      <c r="Q31" s="3"/>
      <c r="R31" s="3"/>
      <c r="S31" s="3"/>
    </row>
    <row r="32" spans="1:19" s="10" customFormat="1" ht="16.5" customHeight="1" x14ac:dyDescent="0.25">
      <c r="A32" s="45" t="s">
        <v>40</v>
      </c>
      <c r="B32" s="30" t="s">
        <v>24</v>
      </c>
      <c r="C32" s="20" t="s">
        <v>6</v>
      </c>
      <c r="D32" s="21">
        <f t="shared" si="1"/>
        <v>900</v>
      </c>
      <c r="E32" s="23">
        <f>SUM(E33:E36)</f>
        <v>150</v>
      </c>
      <c r="F32" s="23">
        <f t="shared" ref="F32:J32" si="7">SUM(F33:F36)</f>
        <v>150</v>
      </c>
      <c r="G32" s="23">
        <f t="shared" si="7"/>
        <v>150</v>
      </c>
      <c r="H32" s="23">
        <f t="shared" si="7"/>
        <v>150</v>
      </c>
      <c r="I32" s="23">
        <f t="shared" si="7"/>
        <v>150</v>
      </c>
      <c r="J32" s="23">
        <f t="shared" si="7"/>
        <v>150</v>
      </c>
      <c r="K32" s="46" t="s">
        <v>41</v>
      </c>
      <c r="L32" s="3"/>
      <c r="M32" s="3"/>
      <c r="N32" s="3"/>
      <c r="O32" s="3"/>
      <c r="P32" s="3"/>
      <c r="Q32" s="3"/>
      <c r="R32" s="3"/>
      <c r="S32" s="3"/>
    </row>
    <row r="33" spans="1:19" s="10" customFormat="1" ht="30" x14ac:dyDescent="0.25">
      <c r="A33" s="45"/>
      <c r="B33" s="30"/>
      <c r="C33" s="20" t="s">
        <v>7</v>
      </c>
      <c r="D33" s="21">
        <f t="shared" si="1"/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46"/>
      <c r="L33" s="3"/>
      <c r="M33" s="3"/>
      <c r="N33" s="3"/>
      <c r="O33" s="3"/>
      <c r="P33" s="3"/>
      <c r="Q33" s="3"/>
      <c r="R33" s="3"/>
      <c r="S33" s="3"/>
    </row>
    <row r="34" spans="1:19" s="10" customFormat="1" ht="12.75" customHeight="1" x14ac:dyDescent="0.25">
      <c r="A34" s="45"/>
      <c r="B34" s="30"/>
      <c r="C34" s="20" t="s">
        <v>8</v>
      </c>
      <c r="D34" s="21">
        <f t="shared" si="1"/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46"/>
      <c r="L34" s="3"/>
      <c r="M34" s="3"/>
      <c r="N34" s="3"/>
      <c r="O34" s="3"/>
      <c r="P34" s="3"/>
      <c r="Q34" s="3"/>
      <c r="R34" s="3"/>
      <c r="S34" s="3"/>
    </row>
    <row r="35" spans="1:19" s="10" customFormat="1" x14ac:dyDescent="0.25">
      <c r="A35" s="45"/>
      <c r="B35" s="30"/>
      <c r="C35" s="20" t="s">
        <v>10</v>
      </c>
      <c r="D35" s="21">
        <f t="shared" si="1"/>
        <v>900</v>
      </c>
      <c r="E35" s="24">
        <v>150</v>
      </c>
      <c r="F35" s="22">
        <v>150</v>
      </c>
      <c r="G35" s="22">
        <v>150</v>
      </c>
      <c r="H35" s="22">
        <v>150</v>
      </c>
      <c r="I35" s="22">
        <v>150</v>
      </c>
      <c r="J35" s="22">
        <v>150</v>
      </c>
      <c r="K35" s="46"/>
      <c r="L35" s="3"/>
      <c r="M35" s="3"/>
      <c r="N35" s="3"/>
      <c r="O35" s="3"/>
      <c r="P35" s="3"/>
      <c r="Q35" s="3"/>
      <c r="R35" s="3"/>
      <c r="S35" s="3"/>
    </row>
    <row r="36" spans="1:19" s="10" customFormat="1" ht="30" x14ac:dyDescent="0.25">
      <c r="A36" s="45"/>
      <c r="B36" s="30"/>
      <c r="C36" s="20" t="s">
        <v>9</v>
      </c>
      <c r="D36" s="21">
        <f t="shared" si="1"/>
        <v>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46"/>
      <c r="L36" s="3"/>
      <c r="M36" s="3"/>
      <c r="N36" s="3"/>
      <c r="O36" s="3"/>
      <c r="P36" s="3"/>
      <c r="Q36" s="3"/>
      <c r="R36" s="3"/>
      <c r="S36" s="3"/>
    </row>
    <row r="37" spans="1:19" s="16" customFormat="1" ht="30" x14ac:dyDescent="0.25">
      <c r="A37" s="36" t="s">
        <v>43</v>
      </c>
      <c r="B37" s="37"/>
      <c r="C37" s="20" t="s">
        <v>6</v>
      </c>
      <c r="D37" s="25">
        <f>E37+F37+G37+H37+I37+J37</f>
        <v>9837</v>
      </c>
      <c r="E37" s="25">
        <f>E38+E39+E40+E41</f>
        <v>1295</v>
      </c>
      <c r="F37" s="25">
        <f t="shared" ref="F37:J37" si="8">F38+F39+F40+F41</f>
        <v>1562</v>
      </c>
      <c r="G37" s="25">
        <f t="shared" si="8"/>
        <v>1730</v>
      </c>
      <c r="H37" s="25">
        <f t="shared" si="8"/>
        <v>1750</v>
      </c>
      <c r="I37" s="25">
        <f t="shared" si="8"/>
        <v>1750</v>
      </c>
      <c r="J37" s="25">
        <f t="shared" si="8"/>
        <v>1750</v>
      </c>
      <c r="K37" s="42"/>
      <c r="L37" s="3"/>
      <c r="M37" s="3"/>
      <c r="N37" s="3"/>
      <c r="O37" s="3"/>
      <c r="P37" s="3"/>
      <c r="Q37" s="3"/>
      <c r="R37" s="3"/>
      <c r="S37" s="3"/>
    </row>
    <row r="38" spans="1:19" s="16" customFormat="1" ht="30" x14ac:dyDescent="0.25">
      <c r="A38" s="38"/>
      <c r="B38" s="39"/>
      <c r="C38" s="20" t="s">
        <v>7</v>
      </c>
      <c r="D38" s="21">
        <f t="shared" ref="D38:D41" si="9">E38+F38+G38+H38+I38+J38</f>
        <v>0</v>
      </c>
      <c r="E38" s="26">
        <f>E8+E13+E18+E23+E28+E33</f>
        <v>0</v>
      </c>
      <c r="F38" s="26">
        <f t="shared" ref="F38:J38" si="10">F8+F13+F18+F23+F28+F33</f>
        <v>0</v>
      </c>
      <c r="G38" s="26">
        <f t="shared" si="10"/>
        <v>0</v>
      </c>
      <c r="H38" s="26">
        <f t="shared" si="10"/>
        <v>0</v>
      </c>
      <c r="I38" s="26">
        <f t="shared" si="10"/>
        <v>0</v>
      </c>
      <c r="J38" s="26">
        <f t="shared" si="10"/>
        <v>0</v>
      </c>
      <c r="K38" s="43"/>
      <c r="L38" s="3"/>
      <c r="M38" s="3"/>
      <c r="N38" s="3"/>
      <c r="O38" s="3"/>
      <c r="P38" s="3"/>
      <c r="Q38" s="3"/>
      <c r="R38" s="3"/>
      <c r="S38" s="3"/>
    </row>
    <row r="39" spans="1:19" s="16" customFormat="1" ht="30" x14ac:dyDescent="0.25">
      <c r="A39" s="38"/>
      <c r="B39" s="39"/>
      <c r="C39" s="20" t="s">
        <v>8</v>
      </c>
      <c r="D39" s="21">
        <f t="shared" si="9"/>
        <v>0</v>
      </c>
      <c r="E39" s="26">
        <f t="shared" ref="E39:J41" si="11">E9+E14+E19+E24+E29+E34</f>
        <v>0</v>
      </c>
      <c r="F39" s="26">
        <f t="shared" si="11"/>
        <v>0</v>
      </c>
      <c r="G39" s="26">
        <f t="shared" si="11"/>
        <v>0</v>
      </c>
      <c r="H39" s="26">
        <f t="shared" si="11"/>
        <v>0</v>
      </c>
      <c r="I39" s="26">
        <f t="shared" si="11"/>
        <v>0</v>
      </c>
      <c r="J39" s="26">
        <f t="shared" si="11"/>
        <v>0</v>
      </c>
      <c r="K39" s="43"/>
      <c r="L39" s="3"/>
      <c r="M39" s="3"/>
      <c r="N39" s="3"/>
      <c r="O39" s="3"/>
      <c r="P39" s="3"/>
      <c r="Q39" s="3"/>
      <c r="R39" s="3"/>
      <c r="S39" s="3"/>
    </row>
    <row r="40" spans="1:19" s="16" customFormat="1" x14ac:dyDescent="0.25">
      <c r="A40" s="38"/>
      <c r="B40" s="39"/>
      <c r="C40" s="20" t="s">
        <v>10</v>
      </c>
      <c r="D40" s="25">
        <f t="shared" si="9"/>
        <v>9837</v>
      </c>
      <c r="E40" s="19">
        <f t="shared" si="11"/>
        <v>1295</v>
      </c>
      <c r="F40" s="19">
        <f t="shared" si="11"/>
        <v>1562</v>
      </c>
      <c r="G40" s="19">
        <f t="shared" si="11"/>
        <v>1730</v>
      </c>
      <c r="H40" s="19">
        <f t="shared" si="11"/>
        <v>1750</v>
      </c>
      <c r="I40" s="19">
        <f t="shared" si="11"/>
        <v>1750</v>
      </c>
      <c r="J40" s="19">
        <f t="shared" si="11"/>
        <v>1750</v>
      </c>
      <c r="K40" s="43"/>
      <c r="L40" s="3"/>
      <c r="M40" s="3"/>
      <c r="N40" s="3"/>
      <c r="O40" s="3"/>
      <c r="P40" s="3"/>
      <c r="Q40" s="3"/>
      <c r="R40" s="3"/>
      <c r="S40" s="3"/>
    </row>
    <row r="41" spans="1:19" s="16" customFormat="1" ht="30" x14ac:dyDescent="0.25">
      <c r="A41" s="40"/>
      <c r="B41" s="41"/>
      <c r="C41" s="20" t="s">
        <v>9</v>
      </c>
      <c r="D41" s="21">
        <f t="shared" si="9"/>
        <v>0</v>
      </c>
      <c r="E41" s="26">
        <f t="shared" si="11"/>
        <v>0</v>
      </c>
      <c r="F41" s="26">
        <f t="shared" si="11"/>
        <v>0</v>
      </c>
      <c r="G41" s="26">
        <f t="shared" si="11"/>
        <v>0</v>
      </c>
      <c r="H41" s="26">
        <f t="shared" si="11"/>
        <v>0</v>
      </c>
      <c r="I41" s="26">
        <f t="shared" si="11"/>
        <v>0</v>
      </c>
      <c r="J41" s="26">
        <f t="shared" si="11"/>
        <v>0</v>
      </c>
      <c r="K41" s="44"/>
      <c r="L41" s="3"/>
      <c r="M41" s="3"/>
      <c r="N41" s="3"/>
      <c r="O41" s="3"/>
      <c r="P41" s="3"/>
      <c r="Q41" s="3"/>
      <c r="R41" s="3"/>
      <c r="S41" s="3"/>
    </row>
    <row r="42" spans="1:19" s="8" customFormat="1" x14ac:dyDescent="0.25">
      <c r="A42" s="58" t="s">
        <v>22</v>
      </c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3"/>
      <c r="M42" s="3"/>
      <c r="N42" s="3"/>
      <c r="O42" s="3"/>
      <c r="P42" s="3"/>
      <c r="Q42" s="3"/>
      <c r="R42" s="3"/>
      <c r="S42" s="3"/>
    </row>
    <row r="43" spans="1:19" ht="15.75" customHeight="1" x14ac:dyDescent="0.25">
      <c r="A43" s="49" t="s">
        <v>26</v>
      </c>
      <c r="B43" s="30" t="s">
        <v>24</v>
      </c>
      <c r="C43" s="20" t="s">
        <v>6</v>
      </c>
      <c r="D43" s="23">
        <f>SUM(E43:J43)</f>
        <v>2916.3</v>
      </c>
      <c r="E43" s="21">
        <f>SUM(E44:E47)</f>
        <v>509</v>
      </c>
      <c r="F43" s="21">
        <f t="shared" ref="F43:I43" si="12">SUM(F44:F47)</f>
        <v>407.3</v>
      </c>
      <c r="G43" s="21">
        <f t="shared" si="12"/>
        <v>500</v>
      </c>
      <c r="H43" s="21">
        <f t="shared" si="12"/>
        <v>500</v>
      </c>
      <c r="I43" s="21">
        <f t="shared" si="12"/>
        <v>500</v>
      </c>
      <c r="J43" s="21">
        <f>SUM(J44:J47)</f>
        <v>500</v>
      </c>
      <c r="K43" s="30" t="s">
        <v>12</v>
      </c>
      <c r="L43" s="3"/>
      <c r="M43" s="3"/>
      <c r="N43" s="3"/>
      <c r="O43" s="3"/>
      <c r="P43" s="3"/>
      <c r="Q43" s="3"/>
      <c r="R43" s="3"/>
      <c r="S43" s="3"/>
    </row>
    <row r="44" spans="1:19" ht="30" x14ac:dyDescent="0.25">
      <c r="A44" s="49"/>
      <c r="B44" s="30"/>
      <c r="C44" s="20" t="s">
        <v>7</v>
      </c>
      <c r="D44" s="23">
        <f t="shared" ref="D44:D46" si="13">SUM(E44:J44)</f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30"/>
      <c r="L44" s="3"/>
      <c r="M44" s="3"/>
      <c r="N44" s="3"/>
      <c r="O44" s="3"/>
      <c r="P44" s="3"/>
      <c r="Q44" s="3"/>
      <c r="R44" s="3"/>
      <c r="S44" s="3"/>
    </row>
    <row r="45" spans="1:19" ht="17.25" customHeight="1" x14ac:dyDescent="0.25">
      <c r="A45" s="49"/>
      <c r="B45" s="30"/>
      <c r="C45" s="20" t="s">
        <v>8</v>
      </c>
      <c r="D45" s="23">
        <f t="shared" si="13"/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30"/>
      <c r="L45" s="3"/>
      <c r="M45" s="3"/>
      <c r="N45" s="3"/>
      <c r="O45" s="3"/>
      <c r="P45" s="3"/>
      <c r="Q45" s="3"/>
      <c r="R45" s="3"/>
      <c r="S45" s="3"/>
    </row>
    <row r="46" spans="1:19" x14ac:dyDescent="0.25">
      <c r="A46" s="49"/>
      <c r="B46" s="30"/>
      <c r="C46" s="20" t="s">
        <v>10</v>
      </c>
      <c r="D46" s="23">
        <f t="shared" si="13"/>
        <v>2916.3</v>
      </c>
      <c r="E46" s="24">
        <v>509</v>
      </c>
      <c r="F46" s="22">
        <v>407.3</v>
      </c>
      <c r="G46" s="22">
        <v>500</v>
      </c>
      <c r="H46" s="22">
        <v>500</v>
      </c>
      <c r="I46" s="22">
        <v>500</v>
      </c>
      <c r="J46" s="22">
        <v>500</v>
      </c>
      <c r="K46" s="30"/>
      <c r="L46" s="13"/>
      <c r="M46" s="3"/>
      <c r="N46" s="3"/>
      <c r="O46" s="3"/>
      <c r="P46" s="3"/>
      <c r="Q46" s="3"/>
      <c r="R46" s="3"/>
      <c r="S46" s="3"/>
    </row>
    <row r="47" spans="1:19" ht="30" x14ac:dyDescent="0.25">
      <c r="A47" s="49"/>
      <c r="B47" s="30"/>
      <c r="C47" s="20" t="s">
        <v>9</v>
      </c>
      <c r="D47" s="23">
        <f>SUM(E47:J47)</f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30"/>
      <c r="L47" s="3"/>
      <c r="M47" s="3"/>
      <c r="N47" s="3"/>
      <c r="O47" s="3"/>
      <c r="P47" s="3"/>
      <c r="Q47" s="3"/>
      <c r="R47" s="3"/>
      <c r="S47" s="3"/>
    </row>
    <row r="48" spans="1:19" s="2" customFormat="1" ht="16.5" customHeight="1" x14ac:dyDescent="0.25">
      <c r="A48" s="49" t="s">
        <v>27</v>
      </c>
      <c r="B48" s="30" t="s">
        <v>53</v>
      </c>
      <c r="C48" s="20" t="s">
        <v>6</v>
      </c>
      <c r="D48" s="23">
        <f t="shared" ref="D48:D72" si="14">SUM(E48:J48)</f>
        <v>2880</v>
      </c>
      <c r="E48" s="21">
        <f>SUM(E49:E52)</f>
        <v>450</v>
      </c>
      <c r="F48" s="21">
        <f t="shared" ref="F48:I48" si="15">SUM(F49:F52)</f>
        <v>380</v>
      </c>
      <c r="G48" s="21">
        <f t="shared" si="15"/>
        <v>400</v>
      </c>
      <c r="H48" s="21">
        <f t="shared" si="15"/>
        <v>500</v>
      </c>
      <c r="I48" s="21">
        <f t="shared" si="15"/>
        <v>550</v>
      </c>
      <c r="J48" s="21">
        <f>SUM(J49:J52)</f>
        <v>600</v>
      </c>
      <c r="K48" s="30" t="s">
        <v>17</v>
      </c>
      <c r="L48" s="3"/>
      <c r="M48" s="3"/>
      <c r="N48" s="3"/>
      <c r="O48" s="3"/>
      <c r="P48" s="3"/>
      <c r="Q48" s="3"/>
      <c r="R48" s="3"/>
      <c r="S48" s="3"/>
    </row>
    <row r="49" spans="1:19" s="2" customFormat="1" ht="25.5" customHeight="1" x14ac:dyDescent="0.25">
      <c r="A49" s="49"/>
      <c r="B49" s="30"/>
      <c r="C49" s="20" t="s">
        <v>7</v>
      </c>
      <c r="D49" s="23">
        <f t="shared" si="14"/>
        <v>0</v>
      </c>
      <c r="E49" s="22">
        <v>0</v>
      </c>
      <c r="F49" s="22">
        <v>0</v>
      </c>
      <c r="G49" s="22">
        <v>0</v>
      </c>
      <c r="H49" s="22">
        <v>0</v>
      </c>
      <c r="I49" s="22">
        <v>0</v>
      </c>
      <c r="J49" s="22">
        <v>0</v>
      </c>
      <c r="K49" s="30"/>
      <c r="L49" s="3"/>
      <c r="M49" s="3"/>
      <c r="N49" s="3"/>
      <c r="O49" s="3"/>
      <c r="P49" s="3"/>
      <c r="Q49" s="3"/>
      <c r="R49" s="3"/>
      <c r="S49" s="3"/>
    </row>
    <row r="50" spans="1:19" s="2" customFormat="1" ht="18.75" customHeight="1" x14ac:dyDescent="0.25">
      <c r="A50" s="49"/>
      <c r="B50" s="30"/>
      <c r="C50" s="20" t="s">
        <v>8</v>
      </c>
      <c r="D50" s="23">
        <f t="shared" si="14"/>
        <v>0</v>
      </c>
      <c r="E50" s="22">
        <v>0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30"/>
      <c r="L50" s="3"/>
      <c r="M50" s="3"/>
      <c r="N50" s="3"/>
      <c r="O50" s="3"/>
      <c r="P50" s="3"/>
      <c r="Q50" s="3"/>
      <c r="R50" s="3"/>
      <c r="S50" s="3"/>
    </row>
    <row r="51" spans="1:19" s="2" customFormat="1" x14ac:dyDescent="0.25">
      <c r="A51" s="49"/>
      <c r="B51" s="30"/>
      <c r="C51" s="20" t="s">
        <v>10</v>
      </c>
      <c r="D51" s="23">
        <f t="shared" si="14"/>
        <v>2880</v>
      </c>
      <c r="E51" s="22">
        <v>450</v>
      </c>
      <c r="F51" s="22">
        <v>380</v>
      </c>
      <c r="G51" s="22">
        <v>400</v>
      </c>
      <c r="H51" s="22">
        <v>500</v>
      </c>
      <c r="I51" s="22">
        <v>550</v>
      </c>
      <c r="J51" s="22">
        <v>600</v>
      </c>
      <c r="K51" s="30"/>
      <c r="L51" s="3"/>
      <c r="M51" s="3"/>
      <c r="N51" s="3"/>
      <c r="O51" s="3"/>
      <c r="P51" s="3"/>
      <c r="Q51" s="3"/>
      <c r="R51" s="3"/>
      <c r="S51" s="3"/>
    </row>
    <row r="52" spans="1:19" s="2" customFormat="1" ht="30" x14ac:dyDescent="0.25">
      <c r="A52" s="49"/>
      <c r="B52" s="30"/>
      <c r="C52" s="20" t="s">
        <v>9</v>
      </c>
      <c r="D52" s="23">
        <f t="shared" si="14"/>
        <v>0</v>
      </c>
      <c r="E52" s="22">
        <v>0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30"/>
      <c r="L52" s="3"/>
      <c r="M52" s="3"/>
      <c r="N52" s="3"/>
      <c r="O52" s="3"/>
      <c r="P52" s="3"/>
      <c r="Q52" s="3"/>
      <c r="R52" s="3"/>
      <c r="S52" s="3"/>
    </row>
    <row r="53" spans="1:19" s="10" customFormat="1" ht="18.75" hidden="1" customHeight="1" x14ac:dyDescent="0.25">
      <c r="A53" s="47" t="s">
        <v>28</v>
      </c>
      <c r="B53" s="30" t="s">
        <v>30</v>
      </c>
      <c r="C53" s="20" t="s">
        <v>6</v>
      </c>
      <c r="D53" s="23">
        <f t="shared" si="14"/>
        <v>14.5</v>
      </c>
      <c r="E53" s="23">
        <f>SUM(E54:E57)</f>
        <v>14.5</v>
      </c>
      <c r="F53" s="23">
        <f t="shared" ref="F53:J53" si="16">SUM(F54:F57)</f>
        <v>0</v>
      </c>
      <c r="G53" s="23">
        <f t="shared" si="16"/>
        <v>0</v>
      </c>
      <c r="H53" s="23">
        <f t="shared" si="16"/>
        <v>0</v>
      </c>
      <c r="I53" s="23">
        <f t="shared" si="16"/>
        <v>0</v>
      </c>
      <c r="J53" s="23">
        <f t="shared" si="16"/>
        <v>0</v>
      </c>
      <c r="K53" s="30" t="s">
        <v>17</v>
      </c>
      <c r="L53" s="3"/>
      <c r="M53" s="3"/>
      <c r="N53" s="3"/>
      <c r="O53" s="3"/>
      <c r="P53" s="3"/>
      <c r="Q53" s="3"/>
      <c r="R53" s="3"/>
      <c r="S53" s="3"/>
    </row>
    <row r="54" spans="1:19" s="10" customFormat="1" ht="30" hidden="1" x14ac:dyDescent="0.25">
      <c r="A54" s="47"/>
      <c r="B54" s="30"/>
      <c r="C54" s="20" t="s">
        <v>7</v>
      </c>
      <c r="D54" s="23">
        <f t="shared" si="14"/>
        <v>0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30"/>
      <c r="L54" s="3"/>
      <c r="M54" s="3"/>
      <c r="N54" s="3"/>
      <c r="O54" s="3"/>
      <c r="P54" s="3"/>
      <c r="Q54" s="3"/>
      <c r="R54" s="3"/>
      <c r="S54" s="3"/>
    </row>
    <row r="55" spans="1:19" s="10" customFormat="1" ht="18.75" hidden="1" customHeight="1" x14ac:dyDescent="0.25">
      <c r="A55" s="47"/>
      <c r="B55" s="30"/>
      <c r="C55" s="20" t="s">
        <v>8</v>
      </c>
      <c r="D55" s="23">
        <f t="shared" si="14"/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30"/>
      <c r="L55" s="3"/>
      <c r="M55" s="3"/>
      <c r="N55" s="3"/>
      <c r="O55" s="3"/>
      <c r="P55" s="3"/>
      <c r="Q55" s="3"/>
      <c r="R55" s="3"/>
      <c r="S55" s="3"/>
    </row>
    <row r="56" spans="1:19" s="10" customFormat="1" hidden="1" x14ac:dyDescent="0.25">
      <c r="A56" s="47"/>
      <c r="B56" s="30"/>
      <c r="C56" s="20" t="s">
        <v>10</v>
      </c>
      <c r="D56" s="23">
        <f t="shared" si="14"/>
        <v>14.5</v>
      </c>
      <c r="E56" s="22">
        <v>14.5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30"/>
      <c r="L56" s="3"/>
      <c r="M56" s="3"/>
      <c r="N56" s="3"/>
      <c r="O56" s="3"/>
      <c r="P56" s="3"/>
      <c r="Q56" s="3"/>
      <c r="R56" s="3"/>
      <c r="S56" s="3"/>
    </row>
    <row r="57" spans="1:19" s="10" customFormat="1" ht="30" hidden="1" x14ac:dyDescent="0.25">
      <c r="A57" s="47"/>
      <c r="B57" s="30"/>
      <c r="C57" s="20" t="s">
        <v>9</v>
      </c>
      <c r="D57" s="23">
        <f t="shared" si="14"/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30"/>
      <c r="L57" s="3"/>
      <c r="M57" s="3"/>
      <c r="N57" s="3"/>
      <c r="O57" s="3"/>
      <c r="P57" s="3"/>
      <c r="Q57" s="3"/>
      <c r="R57" s="3"/>
      <c r="S57" s="3"/>
    </row>
    <row r="58" spans="1:19" s="2" customFormat="1" ht="16.5" customHeight="1" x14ac:dyDescent="0.25">
      <c r="A58" s="35" t="s">
        <v>29</v>
      </c>
      <c r="B58" s="30" t="s">
        <v>53</v>
      </c>
      <c r="C58" s="20" t="s">
        <v>6</v>
      </c>
      <c r="D58" s="23">
        <f t="shared" si="14"/>
        <v>10271.700000000001</v>
      </c>
      <c r="E58" s="21">
        <f>SUM(E59:E62)</f>
        <v>1530</v>
      </c>
      <c r="F58" s="21">
        <f t="shared" ref="F58:H58" si="17">SUM(F59:F62)</f>
        <v>1920</v>
      </c>
      <c r="G58" s="21">
        <f t="shared" si="17"/>
        <v>2321.6999999999998</v>
      </c>
      <c r="H58" s="21">
        <f t="shared" si="17"/>
        <v>0</v>
      </c>
      <c r="I58" s="21">
        <v>2200</v>
      </c>
      <c r="J58" s="21">
        <v>2300</v>
      </c>
      <c r="K58" s="30" t="s">
        <v>17</v>
      </c>
      <c r="L58" s="3"/>
      <c r="M58" s="3"/>
      <c r="N58" s="3"/>
      <c r="O58" s="3"/>
      <c r="P58" s="3"/>
      <c r="Q58" s="3"/>
      <c r="R58" s="3"/>
      <c r="S58" s="3"/>
    </row>
    <row r="59" spans="1:19" s="2" customFormat="1" ht="30" x14ac:dyDescent="0.25">
      <c r="A59" s="35"/>
      <c r="B59" s="30"/>
      <c r="C59" s="20" t="s">
        <v>7</v>
      </c>
      <c r="D59" s="23">
        <f t="shared" si="14"/>
        <v>0</v>
      </c>
      <c r="E59" s="22">
        <v>0</v>
      </c>
      <c r="F59" s="22">
        <v>0</v>
      </c>
      <c r="G59" s="22">
        <v>0</v>
      </c>
      <c r="H59" s="22">
        <v>0</v>
      </c>
      <c r="I59" s="22">
        <v>0</v>
      </c>
      <c r="J59" s="22">
        <v>0</v>
      </c>
      <c r="K59" s="30"/>
      <c r="L59" s="3"/>
      <c r="M59" s="3"/>
      <c r="N59" s="3"/>
      <c r="O59" s="3"/>
      <c r="P59" s="3"/>
      <c r="Q59" s="3"/>
      <c r="R59" s="3"/>
      <c r="S59" s="3"/>
    </row>
    <row r="60" spans="1:19" s="2" customFormat="1" ht="15" customHeight="1" x14ac:dyDescent="0.25">
      <c r="A60" s="35"/>
      <c r="B60" s="30"/>
      <c r="C60" s="20" t="s">
        <v>8</v>
      </c>
      <c r="D60" s="23">
        <f t="shared" si="14"/>
        <v>0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30"/>
      <c r="L60" s="3"/>
      <c r="M60" s="3"/>
      <c r="N60" s="3"/>
      <c r="O60" s="3"/>
      <c r="P60" s="3"/>
      <c r="Q60" s="3"/>
      <c r="R60" s="3"/>
      <c r="S60" s="3"/>
    </row>
    <row r="61" spans="1:19" s="2" customFormat="1" x14ac:dyDescent="0.25">
      <c r="A61" s="35"/>
      <c r="B61" s="30"/>
      <c r="C61" s="20" t="s">
        <v>10</v>
      </c>
      <c r="D61" s="23">
        <f t="shared" si="14"/>
        <v>10971.7</v>
      </c>
      <c r="E61" s="22">
        <v>1530</v>
      </c>
      <c r="F61" s="22">
        <v>1920</v>
      </c>
      <c r="G61" s="22">
        <v>2321.6999999999998</v>
      </c>
      <c r="H61" s="22">
        <v>0</v>
      </c>
      <c r="I61" s="22">
        <v>2500</v>
      </c>
      <c r="J61" s="22">
        <v>2700</v>
      </c>
      <c r="K61" s="30"/>
      <c r="L61" s="3"/>
      <c r="M61" s="3"/>
      <c r="N61" s="3"/>
      <c r="O61" s="3"/>
      <c r="P61" s="3"/>
      <c r="Q61" s="3"/>
      <c r="R61" s="3"/>
      <c r="S61" s="3"/>
    </row>
    <row r="62" spans="1:19" s="2" customFormat="1" ht="30" x14ac:dyDescent="0.25">
      <c r="A62" s="35"/>
      <c r="B62" s="30"/>
      <c r="C62" s="20" t="s">
        <v>9</v>
      </c>
      <c r="D62" s="23">
        <f t="shared" si="14"/>
        <v>0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30"/>
      <c r="L62" s="3"/>
      <c r="M62" s="3"/>
      <c r="N62" s="3"/>
      <c r="O62" s="3"/>
      <c r="P62" s="3"/>
      <c r="Q62" s="3"/>
      <c r="R62" s="3"/>
      <c r="S62" s="3"/>
    </row>
    <row r="63" spans="1:19" s="16" customFormat="1" ht="30" x14ac:dyDescent="0.25">
      <c r="A63" s="31" t="s">
        <v>46</v>
      </c>
      <c r="B63" s="30" t="s">
        <v>53</v>
      </c>
      <c r="C63" s="20" t="s">
        <v>6</v>
      </c>
      <c r="D63" s="23">
        <f>E63+F63+G63+H63+I63+J63</f>
        <v>144.10000000000002</v>
      </c>
      <c r="E63" s="21">
        <f>E64+E65+E66+E67</f>
        <v>0</v>
      </c>
      <c r="F63" s="21">
        <f t="shared" ref="F63:J63" si="18">F64+F65+F66+F67</f>
        <v>71.7</v>
      </c>
      <c r="G63" s="21">
        <f t="shared" si="18"/>
        <v>72.400000000000006</v>
      </c>
      <c r="H63" s="21">
        <f t="shared" si="18"/>
        <v>0</v>
      </c>
      <c r="I63" s="21">
        <f t="shared" si="18"/>
        <v>0</v>
      </c>
      <c r="J63" s="21">
        <f t="shared" si="18"/>
        <v>0</v>
      </c>
      <c r="K63" s="30" t="s">
        <v>17</v>
      </c>
      <c r="L63" s="3"/>
      <c r="M63" s="3"/>
      <c r="N63" s="3"/>
      <c r="O63" s="3"/>
      <c r="P63" s="3"/>
      <c r="Q63" s="3"/>
      <c r="R63" s="3"/>
      <c r="S63" s="3"/>
    </row>
    <row r="64" spans="1:19" s="16" customFormat="1" ht="30" x14ac:dyDescent="0.25">
      <c r="A64" s="32"/>
      <c r="B64" s="30"/>
      <c r="C64" s="20" t="s">
        <v>7</v>
      </c>
      <c r="D64" s="23">
        <f t="shared" ref="D64:D67" si="19">E64+F64+G64+H64+I64+J64</f>
        <v>0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30"/>
      <c r="L64" s="3"/>
      <c r="M64" s="3"/>
      <c r="N64" s="3"/>
      <c r="O64" s="3"/>
      <c r="P64" s="3"/>
      <c r="Q64" s="3"/>
      <c r="R64" s="3"/>
      <c r="S64" s="3"/>
    </row>
    <row r="65" spans="1:19" s="16" customFormat="1" ht="21.75" customHeight="1" x14ac:dyDescent="0.25">
      <c r="A65" s="32"/>
      <c r="B65" s="30"/>
      <c r="C65" s="20" t="s">
        <v>8</v>
      </c>
      <c r="D65" s="23">
        <f t="shared" si="19"/>
        <v>0</v>
      </c>
      <c r="E65" s="22">
        <v>0</v>
      </c>
      <c r="F65" s="22">
        <v>0</v>
      </c>
      <c r="G65" s="22">
        <v>0</v>
      </c>
      <c r="H65" s="22">
        <v>0</v>
      </c>
      <c r="I65" s="22">
        <v>0</v>
      </c>
      <c r="J65" s="22">
        <v>0</v>
      </c>
      <c r="K65" s="30"/>
      <c r="L65" s="3"/>
      <c r="M65" s="3"/>
      <c r="N65" s="3"/>
      <c r="O65" s="3"/>
      <c r="P65" s="3"/>
      <c r="Q65" s="3"/>
      <c r="R65" s="3"/>
      <c r="S65" s="3"/>
    </row>
    <row r="66" spans="1:19" s="16" customFormat="1" x14ac:dyDescent="0.25">
      <c r="A66" s="32"/>
      <c r="B66" s="30"/>
      <c r="C66" s="20" t="s">
        <v>10</v>
      </c>
      <c r="D66" s="23">
        <f t="shared" si="19"/>
        <v>144.10000000000002</v>
      </c>
      <c r="E66" s="22">
        <v>0</v>
      </c>
      <c r="F66" s="22">
        <v>71.7</v>
      </c>
      <c r="G66" s="22">
        <v>72.400000000000006</v>
      </c>
      <c r="H66" s="22">
        <v>0</v>
      </c>
      <c r="I66" s="22">
        <v>0</v>
      </c>
      <c r="J66" s="22">
        <v>0</v>
      </c>
      <c r="K66" s="30"/>
      <c r="L66" s="3"/>
      <c r="M66" s="3"/>
      <c r="N66" s="3"/>
      <c r="O66" s="3"/>
      <c r="P66" s="3"/>
      <c r="Q66" s="3"/>
      <c r="R66" s="3"/>
      <c r="S66" s="3"/>
    </row>
    <row r="67" spans="1:19" s="16" customFormat="1" ht="30" x14ac:dyDescent="0.25">
      <c r="A67" s="33"/>
      <c r="B67" s="30"/>
      <c r="C67" s="20" t="s">
        <v>9</v>
      </c>
      <c r="D67" s="23">
        <f t="shared" si="19"/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30"/>
      <c r="L67" s="3"/>
      <c r="M67" s="3"/>
      <c r="N67" s="3"/>
      <c r="O67" s="3"/>
      <c r="P67" s="3"/>
      <c r="Q67" s="3"/>
      <c r="R67" s="3"/>
      <c r="S67" s="3"/>
    </row>
    <row r="68" spans="1:19" s="4" customFormat="1" ht="28.5" hidden="1" customHeight="1" x14ac:dyDescent="0.25">
      <c r="A68" s="47" t="s">
        <v>47</v>
      </c>
      <c r="B68" s="30" t="s">
        <v>31</v>
      </c>
      <c r="C68" s="20" t="s">
        <v>6</v>
      </c>
      <c r="D68" s="23">
        <f t="shared" si="14"/>
        <v>237.3</v>
      </c>
      <c r="E68" s="21">
        <f t="shared" ref="E68:J68" si="20">SUM(E69:E72)</f>
        <v>237.3</v>
      </c>
      <c r="F68" s="21">
        <f t="shared" si="20"/>
        <v>0</v>
      </c>
      <c r="G68" s="21">
        <f t="shared" si="20"/>
        <v>0</v>
      </c>
      <c r="H68" s="21">
        <f t="shared" si="20"/>
        <v>0</v>
      </c>
      <c r="I68" s="21">
        <f t="shared" si="20"/>
        <v>0</v>
      </c>
      <c r="J68" s="21">
        <f t="shared" si="20"/>
        <v>0</v>
      </c>
      <c r="K68" s="30" t="s">
        <v>17</v>
      </c>
      <c r="L68" s="3"/>
      <c r="M68" s="3"/>
      <c r="N68" s="3"/>
      <c r="O68" s="3"/>
      <c r="P68" s="3"/>
      <c r="Q68" s="3"/>
      <c r="R68" s="3"/>
      <c r="S68" s="3"/>
    </row>
    <row r="69" spans="1:19" s="4" customFormat="1" ht="36.75" hidden="1" customHeight="1" x14ac:dyDescent="0.25">
      <c r="A69" s="47"/>
      <c r="B69" s="30"/>
      <c r="C69" s="20" t="s">
        <v>7</v>
      </c>
      <c r="D69" s="23">
        <f t="shared" si="14"/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30"/>
      <c r="L69" s="3"/>
      <c r="M69" s="3"/>
      <c r="N69" s="3"/>
      <c r="O69" s="3"/>
      <c r="P69" s="3"/>
      <c r="Q69" s="3"/>
      <c r="R69" s="3"/>
      <c r="S69" s="3"/>
    </row>
    <row r="70" spans="1:19" s="4" customFormat="1" ht="21.75" hidden="1" customHeight="1" x14ac:dyDescent="0.25">
      <c r="A70" s="47"/>
      <c r="B70" s="30"/>
      <c r="C70" s="20" t="s">
        <v>8</v>
      </c>
      <c r="D70" s="23">
        <f t="shared" si="14"/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30"/>
      <c r="L70" s="3"/>
      <c r="M70" s="3"/>
      <c r="N70" s="3"/>
      <c r="O70" s="3"/>
      <c r="P70" s="3"/>
      <c r="Q70" s="3"/>
      <c r="R70" s="3"/>
      <c r="S70" s="3"/>
    </row>
    <row r="71" spans="1:19" s="4" customFormat="1" ht="23.25" hidden="1" customHeight="1" x14ac:dyDescent="0.25">
      <c r="A71" s="47"/>
      <c r="B71" s="30"/>
      <c r="C71" s="20" t="s">
        <v>10</v>
      </c>
      <c r="D71" s="23">
        <f t="shared" si="14"/>
        <v>237.3</v>
      </c>
      <c r="E71" s="22">
        <v>237.3</v>
      </c>
      <c r="F71" s="22">
        <v>0</v>
      </c>
      <c r="G71" s="22">
        <v>0</v>
      </c>
      <c r="H71" s="22">
        <v>0</v>
      </c>
      <c r="I71" s="22">
        <v>0</v>
      </c>
      <c r="J71" s="22">
        <v>0</v>
      </c>
      <c r="K71" s="30"/>
      <c r="L71" s="14"/>
      <c r="M71" s="3"/>
      <c r="N71" s="3"/>
      <c r="O71" s="3"/>
      <c r="P71" s="3"/>
      <c r="Q71" s="3"/>
      <c r="R71" s="3"/>
      <c r="S71" s="3"/>
    </row>
    <row r="72" spans="1:19" s="4" customFormat="1" ht="30" hidden="1" x14ac:dyDescent="0.25">
      <c r="A72" s="47"/>
      <c r="B72" s="30"/>
      <c r="C72" s="20" t="s">
        <v>9</v>
      </c>
      <c r="D72" s="23">
        <f t="shared" si="14"/>
        <v>0</v>
      </c>
      <c r="E72" s="22">
        <v>0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30"/>
      <c r="L72" s="3"/>
      <c r="M72" s="3"/>
      <c r="N72" s="3"/>
      <c r="O72" s="3"/>
      <c r="P72" s="3"/>
      <c r="Q72" s="3"/>
      <c r="R72" s="3"/>
      <c r="S72" s="3"/>
    </row>
    <row r="73" spans="1:19" s="10" customFormat="1" ht="18.75" customHeight="1" x14ac:dyDescent="0.25">
      <c r="A73" s="35" t="s">
        <v>48</v>
      </c>
      <c r="B73" s="30" t="s">
        <v>24</v>
      </c>
      <c r="C73" s="20" t="s">
        <v>6</v>
      </c>
      <c r="D73" s="23">
        <f>SUM(G73:J73)</f>
        <v>4500</v>
      </c>
      <c r="E73" s="23">
        <f>SUM(E74:E77)</f>
        <v>356.7</v>
      </c>
      <c r="F73" s="23">
        <f t="shared" ref="F73:J73" si="21">SUM(F74:F77)</f>
        <v>472.7</v>
      </c>
      <c r="G73" s="23">
        <f t="shared" si="21"/>
        <v>1500</v>
      </c>
      <c r="H73" s="23">
        <f t="shared" si="21"/>
        <v>1000</v>
      </c>
      <c r="I73" s="23">
        <f t="shared" si="21"/>
        <v>1000</v>
      </c>
      <c r="J73" s="23">
        <f t="shared" si="21"/>
        <v>1000</v>
      </c>
      <c r="K73" s="30" t="s">
        <v>17</v>
      </c>
      <c r="L73" s="3"/>
      <c r="M73" s="3"/>
      <c r="N73" s="3"/>
      <c r="O73" s="3"/>
      <c r="P73" s="3"/>
      <c r="Q73" s="3"/>
      <c r="R73" s="3"/>
      <c r="S73" s="3"/>
    </row>
    <row r="74" spans="1:19" s="10" customFormat="1" ht="30" x14ac:dyDescent="0.25">
      <c r="A74" s="35"/>
      <c r="B74" s="30"/>
      <c r="C74" s="20" t="s">
        <v>7</v>
      </c>
      <c r="D74" s="23">
        <f t="shared" ref="D74:D77" si="22">SUM(G74:J74)</f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30"/>
      <c r="L74" s="3"/>
      <c r="M74" s="3"/>
      <c r="N74" s="3"/>
      <c r="O74" s="3"/>
      <c r="P74" s="3"/>
      <c r="Q74" s="3"/>
      <c r="R74" s="3"/>
      <c r="S74" s="3"/>
    </row>
    <row r="75" spans="1:19" s="10" customFormat="1" ht="14.25" customHeight="1" x14ac:dyDescent="0.25">
      <c r="A75" s="35"/>
      <c r="B75" s="30"/>
      <c r="C75" s="20" t="s">
        <v>8</v>
      </c>
      <c r="D75" s="23">
        <f t="shared" si="22"/>
        <v>0</v>
      </c>
      <c r="E75" s="22">
        <v>0</v>
      </c>
      <c r="F75" s="22">
        <v>0</v>
      </c>
      <c r="G75" s="22">
        <v>0</v>
      </c>
      <c r="H75" s="22">
        <v>0</v>
      </c>
      <c r="I75" s="22">
        <v>0</v>
      </c>
      <c r="J75" s="22">
        <v>0</v>
      </c>
      <c r="K75" s="30"/>
      <c r="L75" s="3"/>
      <c r="M75" s="3"/>
      <c r="N75" s="3"/>
      <c r="O75" s="3"/>
      <c r="P75" s="3"/>
      <c r="Q75" s="3"/>
      <c r="R75" s="3"/>
      <c r="S75" s="3"/>
    </row>
    <row r="76" spans="1:19" s="10" customFormat="1" x14ac:dyDescent="0.25">
      <c r="A76" s="35"/>
      <c r="B76" s="30"/>
      <c r="C76" s="20" t="s">
        <v>10</v>
      </c>
      <c r="D76" s="23">
        <f t="shared" si="22"/>
        <v>4500</v>
      </c>
      <c r="E76" s="22">
        <v>356.7</v>
      </c>
      <c r="F76" s="22">
        <v>472.7</v>
      </c>
      <c r="G76" s="22">
        <v>1500</v>
      </c>
      <c r="H76" s="22">
        <v>1000</v>
      </c>
      <c r="I76" s="22">
        <v>1000</v>
      </c>
      <c r="J76" s="22">
        <v>1000</v>
      </c>
      <c r="K76" s="30"/>
      <c r="L76" s="14"/>
      <c r="M76" s="3"/>
      <c r="N76" s="3"/>
      <c r="O76" s="3"/>
      <c r="P76" s="3"/>
      <c r="Q76" s="3"/>
      <c r="R76" s="3"/>
      <c r="S76" s="3"/>
    </row>
    <row r="77" spans="1:19" s="10" customFormat="1" ht="30" x14ac:dyDescent="0.25">
      <c r="A77" s="35"/>
      <c r="B77" s="30"/>
      <c r="C77" s="20" t="s">
        <v>9</v>
      </c>
      <c r="D77" s="23">
        <f t="shared" si="22"/>
        <v>0</v>
      </c>
      <c r="E77" s="22">
        <v>0</v>
      </c>
      <c r="F77" s="22">
        <v>0</v>
      </c>
      <c r="G77" s="22">
        <v>0</v>
      </c>
      <c r="H77" s="22">
        <v>0</v>
      </c>
      <c r="I77" s="22">
        <v>0</v>
      </c>
      <c r="J77" s="22">
        <v>0</v>
      </c>
      <c r="K77" s="30"/>
      <c r="L77" s="3"/>
      <c r="M77" s="3"/>
      <c r="N77" s="3"/>
      <c r="O77" s="3"/>
      <c r="P77" s="3"/>
      <c r="Q77" s="3"/>
      <c r="R77" s="3"/>
      <c r="S77" s="3"/>
    </row>
    <row r="78" spans="1:19" s="11" customFormat="1" ht="19.5" customHeight="1" x14ac:dyDescent="0.25">
      <c r="A78" s="35" t="s">
        <v>60</v>
      </c>
      <c r="B78" s="30" t="s">
        <v>53</v>
      </c>
      <c r="C78" s="20" t="s">
        <v>6</v>
      </c>
      <c r="D78" s="23">
        <f>SUM(G78:J78)</f>
        <v>2540</v>
      </c>
      <c r="E78" s="23">
        <f>SUM(E79:E82)</f>
        <v>0</v>
      </c>
      <c r="F78" s="23">
        <f t="shared" ref="F78:J78" si="23">SUM(F79:F82)</f>
        <v>1380.5</v>
      </c>
      <c r="G78" s="23">
        <f t="shared" si="23"/>
        <v>200</v>
      </c>
      <c r="H78" s="23">
        <f t="shared" si="23"/>
        <v>0</v>
      </c>
      <c r="I78" s="23">
        <f t="shared" si="23"/>
        <v>2340</v>
      </c>
      <c r="J78" s="23">
        <f t="shared" si="23"/>
        <v>0</v>
      </c>
      <c r="K78" s="30" t="s">
        <v>17</v>
      </c>
      <c r="L78" s="3"/>
      <c r="M78" s="3"/>
      <c r="N78" s="3"/>
      <c r="O78" s="3"/>
      <c r="P78" s="3"/>
      <c r="Q78" s="3"/>
      <c r="R78" s="3"/>
      <c r="S78" s="3"/>
    </row>
    <row r="79" spans="1:19" s="11" customFormat="1" ht="30" x14ac:dyDescent="0.25">
      <c r="A79" s="35"/>
      <c r="B79" s="30"/>
      <c r="C79" s="20" t="s">
        <v>7</v>
      </c>
      <c r="D79" s="23">
        <f t="shared" ref="D79:D82" si="24">SUM(G79:J79)</f>
        <v>0</v>
      </c>
      <c r="E79" s="22">
        <v>0</v>
      </c>
      <c r="F79" s="22">
        <v>0</v>
      </c>
      <c r="G79" s="22">
        <v>0</v>
      </c>
      <c r="H79" s="22">
        <v>0</v>
      </c>
      <c r="I79" s="22">
        <v>0</v>
      </c>
      <c r="J79" s="22">
        <v>0</v>
      </c>
      <c r="K79" s="30"/>
      <c r="L79" s="3"/>
      <c r="M79" s="3"/>
      <c r="N79" s="3"/>
      <c r="O79" s="3"/>
      <c r="P79" s="3"/>
      <c r="Q79" s="3"/>
      <c r="R79" s="3"/>
      <c r="S79" s="3"/>
    </row>
    <row r="80" spans="1:19" s="11" customFormat="1" ht="15.75" customHeight="1" x14ac:dyDescent="0.25">
      <c r="A80" s="35"/>
      <c r="B80" s="30"/>
      <c r="C80" s="20" t="s">
        <v>8</v>
      </c>
      <c r="D80" s="23">
        <f t="shared" si="24"/>
        <v>0</v>
      </c>
      <c r="E80" s="22">
        <v>0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  <c r="K80" s="30"/>
      <c r="L80" s="3"/>
      <c r="M80" s="3"/>
      <c r="N80" s="3"/>
      <c r="O80" s="3"/>
      <c r="P80" s="3"/>
      <c r="Q80" s="3"/>
      <c r="R80" s="3"/>
      <c r="S80" s="3"/>
    </row>
    <row r="81" spans="1:19" s="11" customFormat="1" x14ac:dyDescent="0.25">
      <c r="A81" s="35"/>
      <c r="B81" s="30"/>
      <c r="C81" s="20" t="s">
        <v>10</v>
      </c>
      <c r="D81" s="23">
        <f t="shared" si="24"/>
        <v>2540</v>
      </c>
      <c r="E81" s="22">
        <v>0</v>
      </c>
      <c r="F81" s="22">
        <v>1380.5</v>
      </c>
      <c r="G81" s="22">
        <v>200</v>
      </c>
      <c r="H81" s="22">
        <v>0</v>
      </c>
      <c r="I81" s="22">
        <v>2340</v>
      </c>
      <c r="J81" s="22">
        <v>0</v>
      </c>
      <c r="K81" s="30"/>
      <c r="L81" s="3"/>
      <c r="M81" s="3"/>
      <c r="N81" s="3"/>
      <c r="O81" s="3"/>
      <c r="P81" s="3"/>
      <c r="Q81" s="3"/>
      <c r="R81" s="3"/>
      <c r="S81" s="3"/>
    </row>
    <row r="82" spans="1:19" s="11" customFormat="1" ht="30" x14ac:dyDescent="0.25">
      <c r="A82" s="35"/>
      <c r="B82" s="30"/>
      <c r="C82" s="20" t="s">
        <v>9</v>
      </c>
      <c r="D82" s="23">
        <f t="shared" si="24"/>
        <v>0</v>
      </c>
      <c r="E82" s="22">
        <v>0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  <c r="K82" s="30"/>
      <c r="L82" s="3"/>
      <c r="M82" s="3"/>
      <c r="N82" s="3"/>
      <c r="O82" s="3"/>
      <c r="P82" s="3"/>
      <c r="Q82" s="3"/>
      <c r="R82" s="3"/>
      <c r="S82" s="3"/>
    </row>
    <row r="83" spans="1:19" s="12" customFormat="1" ht="30" x14ac:dyDescent="0.25">
      <c r="A83" s="34" t="s">
        <v>49</v>
      </c>
      <c r="B83" s="30" t="s">
        <v>24</v>
      </c>
      <c r="C83" s="20" t="s">
        <v>6</v>
      </c>
      <c r="D83" s="23">
        <f>SUM(G83:J83)</f>
        <v>200</v>
      </c>
      <c r="E83" s="23">
        <f>SUM(E84:E87)</f>
        <v>0</v>
      </c>
      <c r="F83" s="23">
        <f t="shared" ref="F83:J83" si="25">SUM(F84:F87)</f>
        <v>100</v>
      </c>
      <c r="G83" s="23">
        <f t="shared" si="25"/>
        <v>200</v>
      </c>
      <c r="H83" s="23">
        <f t="shared" si="25"/>
        <v>0</v>
      </c>
      <c r="I83" s="23">
        <f t="shared" si="25"/>
        <v>0</v>
      </c>
      <c r="J83" s="23">
        <f t="shared" si="25"/>
        <v>0</v>
      </c>
      <c r="K83" s="30" t="s">
        <v>42</v>
      </c>
      <c r="L83" s="3"/>
      <c r="M83" s="3"/>
      <c r="N83" s="3"/>
      <c r="O83" s="3"/>
      <c r="P83" s="3"/>
      <c r="Q83" s="3"/>
      <c r="R83" s="3"/>
      <c r="S83" s="3"/>
    </row>
    <row r="84" spans="1:19" s="12" customFormat="1" ht="30" x14ac:dyDescent="0.25">
      <c r="A84" s="34"/>
      <c r="B84" s="30"/>
      <c r="C84" s="20" t="s">
        <v>7</v>
      </c>
      <c r="D84" s="23">
        <f t="shared" ref="D84:D87" si="26">SUM(G84:J84)</f>
        <v>0</v>
      </c>
      <c r="E84" s="22">
        <v>0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  <c r="K84" s="30"/>
      <c r="L84" s="3"/>
      <c r="M84" s="3"/>
      <c r="N84" s="3"/>
      <c r="O84" s="3"/>
      <c r="P84" s="3"/>
      <c r="Q84" s="3"/>
      <c r="R84" s="3"/>
      <c r="S84" s="3"/>
    </row>
    <row r="85" spans="1:19" s="12" customFormat="1" ht="30" x14ac:dyDescent="0.25">
      <c r="A85" s="34"/>
      <c r="B85" s="30"/>
      <c r="C85" s="20" t="s">
        <v>8</v>
      </c>
      <c r="D85" s="23">
        <f t="shared" si="26"/>
        <v>0</v>
      </c>
      <c r="E85" s="22">
        <v>0</v>
      </c>
      <c r="F85" s="22">
        <v>0</v>
      </c>
      <c r="G85" s="22">
        <v>0</v>
      </c>
      <c r="H85" s="22">
        <v>0</v>
      </c>
      <c r="I85" s="22">
        <v>0</v>
      </c>
      <c r="J85" s="22">
        <v>0</v>
      </c>
      <c r="K85" s="30"/>
      <c r="L85" s="3"/>
      <c r="M85" s="3"/>
      <c r="N85" s="3"/>
      <c r="O85" s="3"/>
      <c r="P85" s="3"/>
      <c r="Q85" s="3"/>
      <c r="R85" s="3"/>
      <c r="S85" s="3"/>
    </row>
    <row r="86" spans="1:19" s="12" customFormat="1" x14ac:dyDescent="0.25">
      <c r="A86" s="34"/>
      <c r="B86" s="30"/>
      <c r="C86" s="20" t="s">
        <v>10</v>
      </c>
      <c r="D86" s="23">
        <f t="shared" si="26"/>
        <v>200</v>
      </c>
      <c r="E86" s="22">
        <v>0</v>
      </c>
      <c r="F86" s="22">
        <v>100</v>
      </c>
      <c r="G86" s="22">
        <v>200</v>
      </c>
      <c r="H86" s="22">
        <v>0</v>
      </c>
      <c r="I86" s="22">
        <v>0</v>
      </c>
      <c r="J86" s="22">
        <v>0</v>
      </c>
      <c r="K86" s="30"/>
      <c r="L86" s="3"/>
      <c r="M86" s="3"/>
      <c r="N86" s="3"/>
      <c r="O86" s="3"/>
      <c r="P86" s="3"/>
      <c r="Q86" s="3"/>
      <c r="R86" s="3"/>
      <c r="S86" s="3"/>
    </row>
    <row r="87" spans="1:19" s="12" customFormat="1" ht="30" x14ac:dyDescent="0.25">
      <c r="A87" s="34"/>
      <c r="B87" s="30"/>
      <c r="C87" s="20" t="s">
        <v>9</v>
      </c>
      <c r="D87" s="23">
        <f t="shared" si="26"/>
        <v>0</v>
      </c>
      <c r="E87" s="22">
        <v>0</v>
      </c>
      <c r="F87" s="22">
        <v>0</v>
      </c>
      <c r="G87" s="22">
        <v>0</v>
      </c>
      <c r="H87" s="22">
        <v>0</v>
      </c>
      <c r="I87" s="22">
        <v>0</v>
      </c>
      <c r="J87" s="22">
        <v>0</v>
      </c>
      <c r="K87" s="30"/>
      <c r="L87" s="3"/>
      <c r="M87" s="3"/>
      <c r="N87" s="3"/>
      <c r="O87" s="3"/>
      <c r="P87" s="3"/>
      <c r="Q87" s="3"/>
      <c r="R87" s="3"/>
      <c r="S87" s="3"/>
    </row>
    <row r="88" spans="1:19" s="11" customFormat="1" ht="18" customHeight="1" x14ac:dyDescent="0.25">
      <c r="A88" s="34" t="s">
        <v>50</v>
      </c>
      <c r="B88" s="30" t="s">
        <v>37</v>
      </c>
      <c r="C88" s="20" t="s">
        <v>6</v>
      </c>
      <c r="D88" s="23">
        <f>SUM(G88:J88)</f>
        <v>24</v>
      </c>
      <c r="E88" s="23">
        <f>SUM(E89:E92)</f>
        <v>0</v>
      </c>
      <c r="F88" s="23">
        <f t="shared" ref="F88:J88" si="27">SUM(F89:F92)</f>
        <v>73</v>
      </c>
      <c r="G88" s="23">
        <f t="shared" si="27"/>
        <v>24</v>
      </c>
      <c r="H88" s="23">
        <f t="shared" si="27"/>
        <v>0</v>
      </c>
      <c r="I88" s="23">
        <f t="shared" si="27"/>
        <v>0</v>
      </c>
      <c r="J88" s="23">
        <f t="shared" si="27"/>
        <v>0</v>
      </c>
      <c r="K88" s="30" t="s">
        <v>56</v>
      </c>
      <c r="L88" s="3"/>
      <c r="M88" s="3"/>
      <c r="N88" s="3"/>
      <c r="O88" s="3"/>
      <c r="P88" s="3"/>
      <c r="Q88" s="3"/>
      <c r="R88" s="3"/>
      <c r="S88" s="3"/>
    </row>
    <row r="89" spans="1:19" s="11" customFormat="1" ht="30" x14ac:dyDescent="0.25">
      <c r="A89" s="34"/>
      <c r="B89" s="30"/>
      <c r="C89" s="20" t="s">
        <v>7</v>
      </c>
      <c r="D89" s="23">
        <f t="shared" ref="D89:D92" si="28">SUM(G89:J89)</f>
        <v>0</v>
      </c>
      <c r="E89" s="22">
        <v>0</v>
      </c>
      <c r="F89" s="22">
        <v>0</v>
      </c>
      <c r="G89" s="22">
        <v>0</v>
      </c>
      <c r="H89" s="22">
        <v>0</v>
      </c>
      <c r="I89" s="22">
        <v>0</v>
      </c>
      <c r="J89" s="22">
        <v>0</v>
      </c>
      <c r="K89" s="30"/>
      <c r="L89" s="3"/>
      <c r="M89" s="3"/>
      <c r="N89" s="3"/>
      <c r="O89" s="3"/>
      <c r="P89" s="3"/>
      <c r="Q89" s="3"/>
      <c r="R89" s="3"/>
      <c r="S89" s="3"/>
    </row>
    <row r="90" spans="1:19" s="11" customFormat="1" ht="15" customHeight="1" x14ac:dyDescent="0.25">
      <c r="A90" s="34"/>
      <c r="B90" s="30"/>
      <c r="C90" s="20" t="s">
        <v>8</v>
      </c>
      <c r="D90" s="23">
        <f t="shared" si="28"/>
        <v>0</v>
      </c>
      <c r="E90" s="22">
        <v>0</v>
      </c>
      <c r="F90" s="22">
        <v>0</v>
      </c>
      <c r="G90" s="22">
        <v>0</v>
      </c>
      <c r="H90" s="22">
        <v>0</v>
      </c>
      <c r="I90" s="22">
        <v>0</v>
      </c>
      <c r="J90" s="22">
        <v>0</v>
      </c>
      <c r="K90" s="30"/>
      <c r="L90" s="3"/>
      <c r="M90" s="3"/>
      <c r="N90" s="3"/>
      <c r="O90" s="3"/>
      <c r="P90" s="3"/>
      <c r="Q90" s="3"/>
      <c r="R90" s="3"/>
      <c r="S90" s="3"/>
    </row>
    <row r="91" spans="1:19" s="11" customFormat="1" x14ac:dyDescent="0.25">
      <c r="A91" s="34"/>
      <c r="B91" s="30"/>
      <c r="C91" s="20" t="s">
        <v>10</v>
      </c>
      <c r="D91" s="23">
        <f t="shared" si="28"/>
        <v>24</v>
      </c>
      <c r="E91" s="22">
        <v>0</v>
      </c>
      <c r="F91" s="22">
        <v>73</v>
      </c>
      <c r="G91" s="22">
        <v>24</v>
      </c>
      <c r="H91" s="22">
        <v>0</v>
      </c>
      <c r="I91" s="22">
        <v>0</v>
      </c>
      <c r="J91" s="22">
        <v>0</v>
      </c>
      <c r="K91" s="30"/>
      <c r="L91" s="3"/>
      <c r="M91" s="3"/>
      <c r="N91" s="3"/>
      <c r="O91" s="3"/>
      <c r="P91" s="3"/>
      <c r="Q91" s="3"/>
      <c r="R91" s="3"/>
      <c r="S91" s="3"/>
    </row>
    <row r="92" spans="1:19" s="11" customFormat="1" ht="30" x14ac:dyDescent="0.25">
      <c r="A92" s="34"/>
      <c r="B92" s="30"/>
      <c r="C92" s="20" t="s">
        <v>9</v>
      </c>
      <c r="D92" s="23">
        <f t="shared" si="28"/>
        <v>0</v>
      </c>
      <c r="E92" s="22">
        <v>0</v>
      </c>
      <c r="F92" s="22">
        <v>0</v>
      </c>
      <c r="G92" s="22">
        <v>0</v>
      </c>
      <c r="H92" s="22">
        <v>0</v>
      </c>
      <c r="I92" s="22">
        <v>0</v>
      </c>
      <c r="J92" s="22">
        <v>0</v>
      </c>
      <c r="K92" s="30"/>
      <c r="L92" s="3"/>
      <c r="M92" s="3"/>
      <c r="N92" s="3"/>
      <c r="O92" s="3"/>
      <c r="P92" s="3"/>
      <c r="Q92" s="3"/>
      <c r="R92" s="3"/>
      <c r="S92" s="3"/>
    </row>
    <row r="93" spans="1:19" s="10" customFormat="1" ht="15.75" hidden="1" customHeight="1" x14ac:dyDescent="0.25">
      <c r="A93" s="47" t="s">
        <v>52</v>
      </c>
      <c r="B93" s="30" t="s">
        <v>32</v>
      </c>
      <c r="C93" s="20" t="s">
        <v>6</v>
      </c>
      <c r="D93" s="23">
        <f>SUM(E93:J93)</f>
        <v>104.5</v>
      </c>
      <c r="E93" s="23">
        <f>SUM(E94:E97)</f>
        <v>104.5</v>
      </c>
      <c r="F93" s="23">
        <f t="shared" ref="F93:J93" si="29">SUM(F94:F97)</f>
        <v>0</v>
      </c>
      <c r="G93" s="23">
        <f t="shared" si="29"/>
        <v>0</v>
      </c>
      <c r="H93" s="23">
        <f t="shared" si="29"/>
        <v>0</v>
      </c>
      <c r="I93" s="23">
        <f t="shared" si="29"/>
        <v>0</v>
      </c>
      <c r="J93" s="23">
        <f t="shared" si="29"/>
        <v>0</v>
      </c>
      <c r="K93" s="30" t="s">
        <v>17</v>
      </c>
      <c r="L93" s="3"/>
      <c r="M93" s="3"/>
      <c r="N93" s="3"/>
      <c r="O93" s="3"/>
      <c r="P93" s="3"/>
      <c r="Q93" s="3"/>
      <c r="R93" s="3"/>
      <c r="S93" s="3"/>
    </row>
    <row r="94" spans="1:19" s="10" customFormat="1" ht="30" hidden="1" x14ac:dyDescent="0.25">
      <c r="A94" s="47"/>
      <c r="B94" s="30"/>
      <c r="C94" s="20" t="s">
        <v>7</v>
      </c>
      <c r="D94" s="23">
        <f t="shared" ref="D94:D107" si="30">SUM(E94:J94)</f>
        <v>0</v>
      </c>
      <c r="E94" s="22">
        <v>0</v>
      </c>
      <c r="F94" s="22">
        <v>0</v>
      </c>
      <c r="G94" s="22">
        <v>0</v>
      </c>
      <c r="H94" s="22">
        <v>0</v>
      </c>
      <c r="I94" s="22">
        <v>0</v>
      </c>
      <c r="J94" s="22">
        <v>0</v>
      </c>
      <c r="K94" s="30"/>
      <c r="L94" s="3"/>
      <c r="M94" s="3"/>
      <c r="N94" s="3"/>
      <c r="O94" s="3"/>
      <c r="P94" s="3"/>
      <c r="Q94" s="3"/>
      <c r="R94" s="3"/>
      <c r="S94" s="3"/>
    </row>
    <row r="95" spans="1:19" s="10" customFormat="1" ht="15" hidden="1" customHeight="1" x14ac:dyDescent="0.25">
      <c r="A95" s="47"/>
      <c r="B95" s="30"/>
      <c r="C95" s="20" t="s">
        <v>8</v>
      </c>
      <c r="D95" s="23">
        <f t="shared" si="30"/>
        <v>0</v>
      </c>
      <c r="E95" s="22">
        <v>0</v>
      </c>
      <c r="F95" s="22">
        <v>0</v>
      </c>
      <c r="G95" s="22">
        <v>0</v>
      </c>
      <c r="H95" s="22">
        <v>0</v>
      </c>
      <c r="I95" s="22">
        <v>0</v>
      </c>
      <c r="J95" s="22">
        <v>0</v>
      </c>
      <c r="K95" s="30"/>
      <c r="L95" s="3"/>
      <c r="M95" s="3"/>
      <c r="N95" s="3"/>
      <c r="O95" s="3"/>
      <c r="P95" s="3"/>
      <c r="Q95" s="3"/>
      <c r="R95" s="3"/>
      <c r="S95" s="3"/>
    </row>
    <row r="96" spans="1:19" s="10" customFormat="1" hidden="1" x14ac:dyDescent="0.25">
      <c r="A96" s="47"/>
      <c r="B96" s="30"/>
      <c r="C96" s="20" t="s">
        <v>10</v>
      </c>
      <c r="D96" s="23">
        <f t="shared" si="30"/>
        <v>104.5</v>
      </c>
      <c r="E96" s="22">
        <v>104.5</v>
      </c>
      <c r="F96" s="22">
        <v>0</v>
      </c>
      <c r="G96" s="22">
        <v>0</v>
      </c>
      <c r="H96" s="22">
        <v>0</v>
      </c>
      <c r="I96" s="22">
        <v>0</v>
      </c>
      <c r="J96" s="22">
        <v>0</v>
      </c>
      <c r="K96" s="30"/>
      <c r="L96" s="3"/>
      <c r="M96" s="3"/>
      <c r="N96" s="3"/>
      <c r="O96" s="3"/>
      <c r="P96" s="3"/>
      <c r="Q96" s="3"/>
      <c r="R96" s="3"/>
      <c r="S96" s="3"/>
    </row>
    <row r="97" spans="1:19" s="10" customFormat="1" ht="30" hidden="1" x14ac:dyDescent="0.25">
      <c r="A97" s="47"/>
      <c r="B97" s="30"/>
      <c r="C97" s="20" t="s">
        <v>9</v>
      </c>
      <c r="D97" s="23">
        <f t="shared" si="30"/>
        <v>0</v>
      </c>
      <c r="E97" s="22">
        <v>0</v>
      </c>
      <c r="F97" s="22">
        <v>0</v>
      </c>
      <c r="G97" s="22">
        <v>0</v>
      </c>
      <c r="H97" s="22">
        <v>0</v>
      </c>
      <c r="I97" s="22">
        <v>0</v>
      </c>
      <c r="J97" s="22">
        <v>0</v>
      </c>
      <c r="K97" s="30"/>
      <c r="L97" s="3"/>
      <c r="M97" s="3"/>
      <c r="N97" s="3"/>
      <c r="O97" s="3"/>
      <c r="P97" s="3"/>
      <c r="Q97" s="3"/>
      <c r="R97" s="3"/>
      <c r="S97" s="3"/>
    </row>
    <row r="98" spans="1:19" s="10" customFormat="1" ht="18" customHeight="1" x14ac:dyDescent="0.25">
      <c r="A98" s="35" t="s">
        <v>58</v>
      </c>
      <c r="B98" s="30" t="s">
        <v>31</v>
      </c>
      <c r="C98" s="20" t="s">
        <v>6</v>
      </c>
      <c r="D98" s="23">
        <f>SUM(E98:J98)</f>
        <v>3119.2</v>
      </c>
      <c r="E98" s="23">
        <f>SUM(E99:E102)</f>
        <v>369.2</v>
      </c>
      <c r="F98" s="23">
        <f t="shared" ref="F98:J98" si="31">SUM(F99:F102)</f>
        <v>500</v>
      </c>
      <c r="G98" s="23">
        <f t="shared" si="31"/>
        <v>500</v>
      </c>
      <c r="H98" s="23">
        <f t="shared" si="31"/>
        <v>500</v>
      </c>
      <c r="I98" s="23">
        <f t="shared" si="31"/>
        <v>600</v>
      </c>
      <c r="J98" s="23">
        <f t="shared" si="31"/>
        <v>650</v>
      </c>
      <c r="K98" s="30" t="s">
        <v>17</v>
      </c>
      <c r="L98" s="3"/>
      <c r="M98" s="3"/>
      <c r="N98" s="3"/>
      <c r="O98" s="3"/>
      <c r="P98" s="3"/>
      <c r="Q98" s="3"/>
      <c r="R98" s="3"/>
      <c r="S98" s="3"/>
    </row>
    <row r="99" spans="1:19" s="10" customFormat="1" ht="30" x14ac:dyDescent="0.25">
      <c r="A99" s="35"/>
      <c r="B99" s="30"/>
      <c r="C99" s="20" t="s">
        <v>7</v>
      </c>
      <c r="D99" s="23">
        <f t="shared" si="30"/>
        <v>0</v>
      </c>
      <c r="E99" s="22">
        <v>0</v>
      </c>
      <c r="F99" s="22">
        <v>0</v>
      </c>
      <c r="G99" s="22">
        <v>0</v>
      </c>
      <c r="H99" s="22">
        <v>0</v>
      </c>
      <c r="I99" s="22">
        <v>0</v>
      </c>
      <c r="J99" s="22">
        <v>0</v>
      </c>
      <c r="K99" s="30"/>
      <c r="L99" s="3"/>
      <c r="M99" s="3"/>
      <c r="N99" s="3"/>
      <c r="O99" s="3"/>
      <c r="P99" s="3"/>
      <c r="Q99" s="3"/>
      <c r="R99" s="3"/>
      <c r="S99" s="3"/>
    </row>
    <row r="100" spans="1:19" s="10" customFormat="1" ht="15.75" customHeight="1" x14ac:dyDescent="0.25">
      <c r="A100" s="35"/>
      <c r="B100" s="30"/>
      <c r="C100" s="20" t="s">
        <v>8</v>
      </c>
      <c r="D100" s="23">
        <f t="shared" si="30"/>
        <v>0</v>
      </c>
      <c r="E100" s="22">
        <v>0</v>
      </c>
      <c r="F100" s="22">
        <v>0</v>
      </c>
      <c r="G100" s="22">
        <v>0</v>
      </c>
      <c r="H100" s="22">
        <v>0</v>
      </c>
      <c r="I100" s="22">
        <v>0</v>
      </c>
      <c r="J100" s="22">
        <v>0</v>
      </c>
      <c r="K100" s="30"/>
      <c r="L100" s="3"/>
      <c r="M100" s="3"/>
      <c r="N100" s="3"/>
      <c r="O100" s="3"/>
      <c r="P100" s="3"/>
      <c r="Q100" s="3"/>
      <c r="R100" s="3"/>
      <c r="S100" s="3"/>
    </row>
    <row r="101" spans="1:19" s="10" customFormat="1" x14ac:dyDescent="0.25">
      <c r="A101" s="35"/>
      <c r="B101" s="30"/>
      <c r="C101" s="20" t="s">
        <v>10</v>
      </c>
      <c r="D101" s="23">
        <f t="shared" si="30"/>
        <v>3119.2</v>
      </c>
      <c r="E101" s="22">
        <v>369.2</v>
      </c>
      <c r="F101" s="22">
        <v>500</v>
      </c>
      <c r="G101" s="22">
        <v>500</v>
      </c>
      <c r="H101" s="22">
        <v>500</v>
      </c>
      <c r="I101" s="22">
        <v>600</v>
      </c>
      <c r="J101" s="22">
        <v>650</v>
      </c>
      <c r="K101" s="30"/>
      <c r="L101" s="3"/>
      <c r="M101" s="3"/>
      <c r="N101" s="3"/>
      <c r="O101" s="3"/>
      <c r="P101" s="3"/>
      <c r="Q101" s="3"/>
      <c r="R101" s="3"/>
      <c r="S101" s="3"/>
    </row>
    <row r="102" spans="1:19" s="10" customFormat="1" ht="30" x14ac:dyDescent="0.25">
      <c r="A102" s="35"/>
      <c r="B102" s="30"/>
      <c r="C102" s="20" t="s">
        <v>9</v>
      </c>
      <c r="D102" s="23">
        <f t="shared" si="30"/>
        <v>0</v>
      </c>
      <c r="E102" s="22">
        <v>0</v>
      </c>
      <c r="F102" s="22">
        <v>0</v>
      </c>
      <c r="G102" s="22">
        <v>0</v>
      </c>
      <c r="H102" s="22">
        <v>0</v>
      </c>
      <c r="I102" s="22">
        <v>0</v>
      </c>
      <c r="J102" s="22">
        <v>0</v>
      </c>
      <c r="K102" s="30"/>
      <c r="L102" s="3"/>
      <c r="M102" s="3"/>
      <c r="N102" s="3"/>
      <c r="O102" s="3"/>
      <c r="P102" s="3"/>
      <c r="Q102" s="3"/>
      <c r="R102" s="3"/>
      <c r="S102" s="3"/>
    </row>
    <row r="103" spans="1:19" s="10" customFormat="1" ht="15.75" customHeight="1" x14ac:dyDescent="0.25">
      <c r="A103" s="35" t="s">
        <v>51</v>
      </c>
      <c r="B103" s="30" t="s">
        <v>24</v>
      </c>
      <c r="C103" s="20" t="s">
        <v>6</v>
      </c>
      <c r="D103" s="23">
        <f>SUM(E103:J103)</f>
        <v>5488</v>
      </c>
      <c r="E103" s="23">
        <f>SUM(E104:E107)</f>
        <v>338</v>
      </c>
      <c r="F103" s="23">
        <f t="shared" ref="F103:J103" si="32">SUM(F104:F107)</f>
        <v>1150</v>
      </c>
      <c r="G103" s="23">
        <f t="shared" si="32"/>
        <v>1000</v>
      </c>
      <c r="H103" s="23">
        <f t="shared" si="32"/>
        <v>1000</v>
      </c>
      <c r="I103" s="23">
        <f t="shared" si="32"/>
        <v>1000</v>
      </c>
      <c r="J103" s="23">
        <f t="shared" si="32"/>
        <v>1000</v>
      </c>
      <c r="K103" s="30" t="s">
        <v>57</v>
      </c>
      <c r="L103" s="3"/>
      <c r="M103" s="3"/>
      <c r="N103" s="3"/>
      <c r="O103" s="3"/>
      <c r="P103" s="3"/>
      <c r="Q103" s="3"/>
      <c r="R103" s="3"/>
      <c r="S103" s="3"/>
    </row>
    <row r="104" spans="1:19" s="10" customFormat="1" ht="30" x14ac:dyDescent="0.25">
      <c r="A104" s="35"/>
      <c r="B104" s="30"/>
      <c r="C104" s="20" t="s">
        <v>7</v>
      </c>
      <c r="D104" s="23">
        <f t="shared" si="30"/>
        <v>0</v>
      </c>
      <c r="E104" s="22">
        <v>0</v>
      </c>
      <c r="F104" s="22">
        <v>0</v>
      </c>
      <c r="G104" s="22">
        <v>0</v>
      </c>
      <c r="H104" s="22">
        <v>0</v>
      </c>
      <c r="I104" s="22">
        <v>0</v>
      </c>
      <c r="J104" s="22">
        <v>0</v>
      </c>
      <c r="K104" s="30"/>
      <c r="L104" s="3"/>
      <c r="M104" s="3"/>
      <c r="N104" s="3"/>
      <c r="O104" s="3"/>
      <c r="P104" s="3"/>
      <c r="Q104" s="3"/>
      <c r="R104" s="3"/>
      <c r="S104" s="3"/>
    </row>
    <row r="105" spans="1:19" s="10" customFormat="1" ht="14.25" customHeight="1" x14ac:dyDescent="0.25">
      <c r="A105" s="35"/>
      <c r="B105" s="30"/>
      <c r="C105" s="20" t="s">
        <v>8</v>
      </c>
      <c r="D105" s="23">
        <f t="shared" si="30"/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30"/>
      <c r="L105" s="3"/>
      <c r="M105" s="3"/>
      <c r="N105" s="3"/>
      <c r="O105" s="3"/>
      <c r="P105" s="3"/>
      <c r="Q105" s="3"/>
      <c r="R105" s="3"/>
      <c r="S105" s="3"/>
    </row>
    <row r="106" spans="1:19" s="10" customFormat="1" x14ac:dyDescent="0.25">
      <c r="A106" s="35"/>
      <c r="B106" s="30"/>
      <c r="C106" s="20" t="s">
        <v>10</v>
      </c>
      <c r="D106" s="23">
        <f t="shared" si="30"/>
        <v>5488</v>
      </c>
      <c r="E106" s="22">
        <v>338</v>
      </c>
      <c r="F106" s="22">
        <v>1150</v>
      </c>
      <c r="G106" s="22">
        <v>1000</v>
      </c>
      <c r="H106" s="22">
        <v>1000</v>
      </c>
      <c r="I106" s="22">
        <v>1000</v>
      </c>
      <c r="J106" s="22">
        <v>1000</v>
      </c>
      <c r="K106" s="30"/>
      <c r="L106" s="3"/>
      <c r="M106" s="3"/>
      <c r="N106" s="3"/>
      <c r="O106" s="3"/>
      <c r="P106" s="3"/>
      <c r="Q106" s="3"/>
      <c r="R106" s="3"/>
      <c r="S106" s="3"/>
    </row>
    <row r="107" spans="1:19" s="10" customFormat="1" ht="30" x14ac:dyDescent="0.25">
      <c r="A107" s="35"/>
      <c r="B107" s="30"/>
      <c r="C107" s="20" t="s">
        <v>9</v>
      </c>
      <c r="D107" s="23">
        <f t="shared" si="30"/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0</v>
      </c>
      <c r="K107" s="30"/>
      <c r="L107" s="3"/>
      <c r="M107" s="3"/>
      <c r="N107" s="3"/>
      <c r="O107" s="3"/>
      <c r="P107" s="3"/>
      <c r="Q107" s="3"/>
      <c r="R107" s="3"/>
      <c r="S107" s="3"/>
    </row>
    <row r="108" spans="1:19" s="18" customFormat="1" ht="30" x14ac:dyDescent="0.25">
      <c r="A108" s="31" t="s">
        <v>59</v>
      </c>
      <c r="B108" s="30" t="s">
        <v>37</v>
      </c>
      <c r="C108" s="20" t="s">
        <v>6</v>
      </c>
      <c r="D108" s="23">
        <f>E108+F108+G108+H108+I108+J108</f>
        <v>500</v>
      </c>
      <c r="E108" s="23">
        <f>E109+E110+E111+E112</f>
        <v>0</v>
      </c>
      <c r="F108" s="23">
        <f t="shared" ref="F108:J108" si="33">F109+F110+F111+F112</f>
        <v>0</v>
      </c>
      <c r="G108" s="23">
        <f t="shared" si="33"/>
        <v>500</v>
      </c>
      <c r="H108" s="23">
        <f t="shared" si="33"/>
        <v>0</v>
      </c>
      <c r="I108" s="23">
        <f t="shared" si="33"/>
        <v>0</v>
      </c>
      <c r="J108" s="23">
        <f t="shared" si="33"/>
        <v>0</v>
      </c>
      <c r="K108" s="30" t="s">
        <v>62</v>
      </c>
      <c r="L108" s="3"/>
      <c r="M108" s="3"/>
      <c r="N108" s="3"/>
      <c r="O108" s="3"/>
      <c r="P108" s="3"/>
      <c r="Q108" s="3"/>
      <c r="R108" s="3"/>
      <c r="S108" s="3"/>
    </row>
    <row r="109" spans="1:19" s="18" customFormat="1" ht="30" x14ac:dyDescent="0.25">
      <c r="A109" s="32"/>
      <c r="B109" s="30"/>
      <c r="C109" s="20" t="s">
        <v>7</v>
      </c>
      <c r="D109" s="23">
        <f t="shared" ref="D109:D112" si="34">E109+F109+G109+H109+I109+J109</f>
        <v>0</v>
      </c>
      <c r="E109" s="22">
        <v>0</v>
      </c>
      <c r="F109" s="22">
        <v>0</v>
      </c>
      <c r="G109" s="22">
        <v>0</v>
      </c>
      <c r="H109" s="22">
        <v>0</v>
      </c>
      <c r="I109" s="22">
        <v>0</v>
      </c>
      <c r="J109" s="22">
        <v>0</v>
      </c>
      <c r="K109" s="30"/>
      <c r="L109" s="3"/>
      <c r="M109" s="3"/>
      <c r="N109" s="3"/>
      <c r="O109" s="3"/>
      <c r="P109" s="3"/>
      <c r="Q109" s="3"/>
      <c r="R109" s="3"/>
      <c r="S109" s="3"/>
    </row>
    <row r="110" spans="1:19" s="18" customFormat="1" ht="30" x14ac:dyDescent="0.25">
      <c r="A110" s="32"/>
      <c r="B110" s="30"/>
      <c r="C110" s="20" t="s">
        <v>8</v>
      </c>
      <c r="D110" s="23">
        <f t="shared" si="34"/>
        <v>0</v>
      </c>
      <c r="E110" s="22">
        <v>0</v>
      </c>
      <c r="F110" s="22">
        <v>0</v>
      </c>
      <c r="G110" s="22">
        <v>0</v>
      </c>
      <c r="H110" s="22">
        <v>0</v>
      </c>
      <c r="I110" s="22">
        <v>0</v>
      </c>
      <c r="J110" s="22">
        <v>0</v>
      </c>
      <c r="K110" s="30"/>
      <c r="L110" s="3"/>
      <c r="M110" s="3"/>
      <c r="N110" s="3"/>
      <c r="O110" s="3"/>
      <c r="P110" s="3"/>
      <c r="Q110" s="3"/>
      <c r="R110" s="3"/>
      <c r="S110" s="3"/>
    </row>
    <row r="111" spans="1:19" s="18" customFormat="1" x14ac:dyDescent="0.25">
      <c r="A111" s="32"/>
      <c r="B111" s="30"/>
      <c r="C111" s="20" t="s">
        <v>10</v>
      </c>
      <c r="D111" s="23">
        <f t="shared" si="34"/>
        <v>500</v>
      </c>
      <c r="E111" s="22">
        <v>0</v>
      </c>
      <c r="F111" s="22">
        <v>0</v>
      </c>
      <c r="G111" s="22">
        <v>500</v>
      </c>
      <c r="H111" s="22">
        <v>0</v>
      </c>
      <c r="I111" s="22">
        <v>0</v>
      </c>
      <c r="J111" s="22">
        <v>0</v>
      </c>
      <c r="K111" s="30"/>
      <c r="L111" s="3"/>
      <c r="M111" s="3"/>
      <c r="N111" s="3"/>
      <c r="O111" s="3"/>
      <c r="P111" s="3"/>
      <c r="Q111" s="3"/>
      <c r="R111" s="3"/>
      <c r="S111" s="3"/>
    </row>
    <row r="112" spans="1:19" s="18" customFormat="1" ht="30" x14ac:dyDescent="0.25">
      <c r="A112" s="33"/>
      <c r="B112" s="30"/>
      <c r="C112" s="20" t="s">
        <v>9</v>
      </c>
      <c r="D112" s="23">
        <f t="shared" si="34"/>
        <v>0</v>
      </c>
      <c r="E112" s="22">
        <v>0</v>
      </c>
      <c r="F112" s="22">
        <v>0</v>
      </c>
      <c r="G112" s="22">
        <v>0</v>
      </c>
      <c r="H112" s="22">
        <v>0</v>
      </c>
      <c r="I112" s="22">
        <v>0</v>
      </c>
      <c r="J112" s="22">
        <v>0</v>
      </c>
      <c r="K112" s="30"/>
      <c r="L112" s="3"/>
      <c r="M112" s="3"/>
      <c r="N112" s="3"/>
      <c r="O112" s="3"/>
      <c r="P112" s="3"/>
      <c r="Q112" s="3"/>
      <c r="R112" s="3"/>
      <c r="S112" s="3"/>
    </row>
    <row r="113" spans="1:19" s="18" customFormat="1" ht="30" x14ac:dyDescent="0.25">
      <c r="A113" s="31" t="s">
        <v>61</v>
      </c>
      <c r="B113" s="30" t="s">
        <v>53</v>
      </c>
      <c r="C113" s="20" t="s">
        <v>6</v>
      </c>
      <c r="D113" s="23">
        <f>E113+F113+G113+H113+I113+J113</f>
        <v>5320</v>
      </c>
      <c r="E113" s="23">
        <f>E114+E115+E116+E117</f>
        <v>0</v>
      </c>
      <c r="F113" s="23">
        <f t="shared" ref="F113:J113" si="35">F114+F115+F116+F117</f>
        <v>0</v>
      </c>
      <c r="G113" s="23">
        <f t="shared" si="35"/>
        <v>5320</v>
      </c>
      <c r="H113" s="23">
        <f t="shared" si="35"/>
        <v>0</v>
      </c>
      <c r="I113" s="23">
        <f t="shared" si="35"/>
        <v>0</v>
      </c>
      <c r="J113" s="23">
        <f t="shared" si="35"/>
        <v>0</v>
      </c>
      <c r="K113" s="30" t="s">
        <v>63</v>
      </c>
      <c r="L113" s="3"/>
      <c r="M113" s="3"/>
      <c r="N113" s="3"/>
      <c r="O113" s="3"/>
      <c r="P113" s="3"/>
      <c r="Q113" s="3"/>
      <c r="R113" s="3"/>
      <c r="S113" s="3"/>
    </row>
    <row r="114" spans="1:19" s="18" customFormat="1" ht="30" x14ac:dyDescent="0.25">
      <c r="A114" s="32"/>
      <c r="B114" s="30"/>
      <c r="C114" s="20" t="s">
        <v>7</v>
      </c>
      <c r="D114" s="23">
        <f t="shared" ref="D114:D117" si="36">E114+F114+G114+H114+I114+J114</f>
        <v>0</v>
      </c>
      <c r="E114" s="22">
        <v>0</v>
      </c>
      <c r="F114" s="22">
        <v>0</v>
      </c>
      <c r="G114" s="22">
        <v>0</v>
      </c>
      <c r="H114" s="22">
        <v>0</v>
      </c>
      <c r="I114" s="22">
        <v>0</v>
      </c>
      <c r="J114" s="22">
        <v>0</v>
      </c>
      <c r="K114" s="30"/>
      <c r="L114" s="3"/>
      <c r="M114" s="3"/>
      <c r="N114" s="3"/>
      <c r="O114" s="3"/>
      <c r="P114" s="3"/>
      <c r="Q114" s="3"/>
      <c r="R114" s="3"/>
      <c r="S114" s="3"/>
    </row>
    <row r="115" spans="1:19" s="18" customFormat="1" ht="30" x14ac:dyDescent="0.25">
      <c r="A115" s="32"/>
      <c r="B115" s="30"/>
      <c r="C115" s="20" t="s">
        <v>8</v>
      </c>
      <c r="D115" s="23">
        <f t="shared" si="36"/>
        <v>0</v>
      </c>
      <c r="E115" s="22">
        <v>0</v>
      </c>
      <c r="F115" s="22">
        <v>0</v>
      </c>
      <c r="G115" s="22">
        <v>0</v>
      </c>
      <c r="H115" s="22">
        <v>0</v>
      </c>
      <c r="I115" s="22">
        <v>0</v>
      </c>
      <c r="J115" s="22">
        <v>0</v>
      </c>
      <c r="K115" s="30"/>
      <c r="L115" s="3"/>
      <c r="M115" s="3"/>
      <c r="N115" s="3"/>
      <c r="O115" s="3"/>
      <c r="P115" s="3"/>
      <c r="Q115" s="3"/>
      <c r="R115" s="3"/>
      <c r="S115" s="3"/>
    </row>
    <row r="116" spans="1:19" s="18" customFormat="1" x14ac:dyDescent="0.25">
      <c r="A116" s="32"/>
      <c r="B116" s="30"/>
      <c r="C116" s="20" t="s">
        <v>10</v>
      </c>
      <c r="D116" s="23">
        <f t="shared" si="36"/>
        <v>5320</v>
      </c>
      <c r="E116" s="22">
        <v>0</v>
      </c>
      <c r="F116" s="22">
        <v>0</v>
      </c>
      <c r="G116" s="22">
        <v>5320</v>
      </c>
      <c r="H116" s="22">
        <v>0</v>
      </c>
      <c r="I116" s="22">
        <v>0</v>
      </c>
      <c r="J116" s="22">
        <v>0</v>
      </c>
      <c r="K116" s="30"/>
      <c r="L116" s="3"/>
      <c r="M116" s="3"/>
      <c r="N116" s="3"/>
      <c r="O116" s="3"/>
      <c r="P116" s="3"/>
      <c r="Q116" s="3"/>
      <c r="R116" s="3"/>
      <c r="S116" s="3"/>
    </row>
    <row r="117" spans="1:19" s="18" customFormat="1" ht="30" x14ac:dyDescent="0.25">
      <c r="A117" s="33"/>
      <c r="B117" s="30"/>
      <c r="C117" s="20" t="s">
        <v>9</v>
      </c>
      <c r="D117" s="23">
        <f t="shared" si="36"/>
        <v>0</v>
      </c>
      <c r="E117" s="22">
        <v>0</v>
      </c>
      <c r="F117" s="22">
        <v>0</v>
      </c>
      <c r="G117" s="22">
        <v>0</v>
      </c>
      <c r="H117" s="22">
        <v>0</v>
      </c>
      <c r="I117" s="22">
        <v>0</v>
      </c>
      <c r="J117" s="22">
        <v>0</v>
      </c>
      <c r="K117" s="30"/>
      <c r="L117" s="3"/>
      <c r="M117" s="3"/>
      <c r="N117" s="3"/>
      <c r="O117" s="3"/>
      <c r="P117" s="3"/>
      <c r="Q117" s="3"/>
      <c r="R117" s="3"/>
      <c r="S117" s="3"/>
    </row>
    <row r="118" spans="1:19" s="16" customFormat="1" ht="30" x14ac:dyDescent="0.25">
      <c r="A118" s="36" t="s">
        <v>44</v>
      </c>
      <c r="B118" s="37"/>
      <c r="C118" s="20" t="s">
        <v>6</v>
      </c>
      <c r="D118" s="27">
        <f>E118+F118+G118+H118+I118+J118</f>
        <v>41736.199999999997</v>
      </c>
      <c r="E118" s="25">
        <f>E119+E120+E121+E122</f>
        <v>3552.8999999999996</v>
      </c>
      <c r="F118" s="25">
        <f t="shared" ref="F118:J118" si="37">F119+F120+F121+F122</f>
        <v>6455.2</v>
      </c>
      <c r="G118" s="25">
        <f t="shared" si="37"/>
        <v>13288.099999999999</v>
      </c>
      <c r="H118" s="25">
        <f t="shared" si="37"/>
        <v>3500</v>
      </c>
      <c r="I118" s="25">
        <f t="shared" si="37"/>
        <v>8490</v>
      </c>
      <c r="J118" s="25">
        <f t="shared" si="37"/>
        <v>6450</v>
      </c>
      <c r="K118" s="63"/>
      <c r="L118" s="3"/>
      <c r="M118" s="3"/>
      <c r="N118" s="3"/>
      <c r="O118" s="3"/>
      <c r="P118" s="3"/>
      <c r="Q118" s="3"/>
      <c r="R118" s="3"/>
      <c r="S118" s="3"/>
    </row>
    <row r="119" spans="1:19" s="16" customFormat="1" ht="30" x14ac:dyDescent="0.25">
      <c r="A119" s="38"/>
      <c r="B119" s="39"/>
      <c r="C119" s="20" t="s">
        <v>7</v>
      </c>
      <c r="D119" s="23">
        <f t="shared" ref="D119:D122" si="38">E119+F119+G119+H119+I119+J119</f>
        <v>0</v>
      </c>
      <c r="E119" s="26">
        <f>E44+E49+E59+E74+E79+E802+E84+E89+E99+E104+E109</f>
        <v>0</v>
      </c>
      <c r="F119" s="26">
        <f t="shared" ref="F119:J119" si="39">F44+F49+F59+F74+F79+F802+F84+F89+F99+F104+F109</f>
        <v>0</v>
      </c>
      <c r="G119" s="26">
        <f t="shared" si="39"/>
        <v>0</v>
      </c>
      <c r="H119" s="26">
        <f t="shared" si="39"/>
        <v>0</v>
      </c>
      <c r="I119" s="26">
        <f t="shared" si="39"/>
        <v>0</v>
      </c>
      <c r="J119" s="26">
        <f t="shared" si="39"/>
        <v>0</v>
      </c>
      <c r="K119" s="64"/>
      <c r="L119" s="3"/>
      <c r="M119" s="3"/>
      <c r="N119" s="3"/>
      <c r="O119" s="3"/>
      <c r="P119" s="3"/>
      <c r="Q119" s="3"/>
      <c r="R119" s="3"/>
      <c r="S119" s="3"/>
    </row>
    <row r="120" spans="1:19" s="16" customFormat="1" ht="30" x14ac:dyDescent="0.25">
      <c r="A120" s="38"/>
      <c r="B120" s="39"/>
      <c r="C120" s="20" t="s">
        <v>8</v>
      </c>
      <c r="D120" s="23">
        <f t="shared" si="38"/>
        <v>0</v>
      </c>
      <c r="E120" s="26">
        <f>E45+E50+E60+E75+E80+E803+E85+E90+E100+E105+E110</f>
        <v>0</v>
      </c>
      <c r="F120" s="26">
        <f>F45+F50+F60+F75+F80+F803+F85+F90+F100+F105+F110</f>
        <v>0</v>
      </c>
      <c r="G120" s="26">
        <f>G45+G50+G60+G75+G80+G803+G85+G90+G100+G105+G110</f>
        <v>0</v>
      </c>
      <c r="H120" s="26">
        <f>H45+H50+H60+H75+H80+H803+H85+H90+H100+H105+H110</f>
        <v>0</v>
      </c>
      <c r="I120" s="26">
        <f>I45+I50+I60+I75+I80+I803+I85+I90+I100+I105+I110</f>
        <v>0</v>
      </c>
      <c r="J120" s="26">
        <f>J45+J50+J60+J75+J80+J803+J85+J90+J100+J105+J110</f>
        <v>0</v>
      </c>
      <c r="K120" s="64"/>
      <c r="L120" s="3"/>
      <c r="M120" s="3"/>
      <c r="N120" s="3"/>
      <c r="O120" s="3"/>
      <c r="P120" s="3"/>
      <c r="Q120" s="3"/>
      <c r="R120" s="3"/>
      <c r="S120" s="3"/>
    </row>
    <row r="121" spans="1:19" s="16" customFormat="1" x14ac:dyDescent="0.25">
      <c r="A121" s="38"/>
      <c r="B121" s="39"/>
      <c r="C121" s="20" t="s">
        <v>10</v>
      </c>
      <c r="D121" s="27">
        <f t="shared" si="38"/>
        <v>41736.199999999997</v>
      </c>
      <c r="E121" s="19">
        <f>E46+E51+E61+E76+E81+E804+E86+E91+E101+E106+E111+E66+E116</f>
        <v>3552.8999999999996</v>
      </c>
      <c r="F121" s="19">
        <f t="shared" ref="F121:J121" si="40">F46+F51+F61+F76+F81+F804+F86+F91+F101+F106+F111+F66+F116</f>
        <v>6455.2</v>
      </c>
      <c r="G121" s="19">
        <f>G46+G51+G61+G76+G81+G804+G86+G91+G101+G106+G111+G66+G116+750</f>
        <v>13288.099999999999</v>
      </c>
      <c r="H121" s="19">
        <f t="shared" si="40"/>
        <v>3500</v>
      </c>
      <c r="I121" s="19">
        <f t="shared" si="40"/>
        <v>8490</v>
      </c>
      <c r="J121" s="19">
        <f t="shared" si="40"/>
        <v>6450</v>
      </c>
      <c r="K121" s="64"/>
      <c r="L121" s="3"/>
      <c r="M121" s="3"/>
      <c r="N121" s="3"/>
      <c r="O121" s="3"/>
      <c r="P121" s="3"/>
      <c r="Q121" s="3"/>
      <c r="R121" s="3"/>
      <c r="S121" s="3"/>
    </row>
    <row r="122" spans="1:19" s="16" customFormat="1" ht="30" x14ac:dyDescent="0.25">
      <c r="A122" s="40"/>
      <c r="B122" s="41"/>
      <c r="C122" s="20" t="s">
        <v>9</v>
      </c>
      <c r="D122" s="23">
        <f t="shared" si="38"/>
        <v>0</v>
      </c>
      <c r="E122" s="26">
        <f t="shared" ref="E122:J122" si="41">E47+E52+E62+E77+E82+E805+E87+E92+E102+E107+E112</f>
        <v>0</v>
      </c>
      <c r="F122" s="26">
        <f t="shared" si="41"/>
        <v>0</v>
      </c>
      <c r="G122" s="26">
        <f t="shared" si="41"/>
        <v>0</v>
      </c>
      <c r="H122" s="26">
        <f t="shared" si="41"/>
        <v>0</v>
      </c>
      <c r="I122" s="26">
        <f t="shared" si="41"/>
        <v>0</v>
      </c>
      <c r="J122" s="26">
        <f t="shared" si="41"/>
        <v>0</v>
      </c>
      <c r="K122" s="65"/>
      <c r="L122" s="3"/>
      <c r="M122" s="3"/>
      <c r="N122" s="3"/>
      <c r="O122" s="3"/>
      <c r="P122" s="3"/>
      <c r="Q122" s="3"/>
      <c r="R122" s="3"/>
      <c r="S122" s="3"/>
    </row>
    <row r="123" spans="1:19" ht="18" customHeight="1" x14ac:dyDescent="0.25">
      <c r="A123" s="48" t="s">
        <v>45</v>
      </c>
      <c r="B123" s="48"/>
      <c r="C123" s="20" t="s">
        <v>6</v>
      </c>
      <c r="D123" s="27">
        <f>SUM(E123:J123)</f>
        <v>51573.2</v>
      </c>
      <c r="E123" s="25">
        <f>E126+E125+E124+E127</f>
        <v>4847.8999999999996</v>
      </c>
      <c r="F123" s="25">
        <f t="shared" ref="F123:G123" si="42">F126+F125+F124+F127</f>
        <v>8017.2</v>
      </c>
      <c r="G123" s="25">
        <f t="shared" si="42"/>
        <v>15018.099999999999</v>
      </c>
      <c r="H123" s="25">
        <f>H126+H125+H124+H127</f>
        <v>5250</v>
      </c>
      <c r="I123" s="25">
        <f t="shared" ref="I123:J123" si="43">I126+I125+I124+I127</f>
        <v>10240</v>
      </c>
      <c r="J123" s="25">
        <f t="shared" si="43"/>
        <v>8200</v>
      </c>
      <c r="K123" s="30"/>
      <c r="L123" s="3"/>
      <c r="M123" s="3"/>
      <c r="N123" s="3"/>
      <c r="O123" s="3"/>
      <c r="P123" s="3"/>
      <c r="Q123" s="3"/>
      <c r="R123" s="3"/>
      <c r="S123" s="3"/>
    </row>
    <row r="124" spans="1:19" ht="30" x14ac:dyDescent="0.25">
      <c r="A124" s="48"/>
      <c r="B124" s="48"/>
      <c r="C124" s="20" t="s">
        <v>7</v>
      </c>
      <c r="D124" s="23">
        <f>SUM(E124:J124)</f>
        <v>0</v>
      </c>
      <c r="E124" s="28">
        <f t="shared" ref="E124:J127" si="44">E38+E119</f>
        <v>0</v>
      </c>
      <c r="F124" s="28">
        <f t="shared" si="44"/>
        <v>0</v>
      </c>
      <c r="G124" s="28">
        <f t="shared" si="44"/>
        <v>0</v>
      </c>
      <c r="H124" s="28">
        <f t="shared" si="44"/>
        <v>0</v>
      </c>
      <c r="I124" s="28">
        <f t="shared" si="44"/>
        <v>0</v>
      </c>
      <c r="J124" s="28">
        <f t="shared" si="44"/>
        <v>0</v>
      </c>
      <c r="K124" s="30"/>
      <c r="L124" s="3"/>
      <c r="M124" s="3"/>
      <c r="N124" s="3"/>
      <c r="O124" s="3"/>
      <c r="P124" s="3"/>
      <c r="Q124" s="3"/>
      <c r="R124" s="3"/>
      <c r="S124" s="3"/>
    </row>
    <row r="125" spans="1:19" ht="15" customHeight="1" x14ac:dyDescent="0.25">
      <c r="A125" s="48"/>
      <c r="B125" s="48"/>
      <c r="C125" s="20" t="s">
        <v>8</v>
      </c>
      <c r="D125" s="23">
        <f>SUM(E125:J125)</f>
        <v>0</v>
      </c>
      <c r="E125" s="28">
        <f t="shared" si="44"/>
        <v>0</v>
      </c>
      <c r="F125" s="28">
        <f t="shared" si="44"/>
        <v>0</v>
      </c>
      <c r="G125" s="28">
        <f t="shared" si="44"/>
        <v>0</v>
      </c>
      <c r="H125" s="28">
        <f t="shared" si="44"/>
        <v>0</v>
      </c>
      <c r="I125" s="28">
        <f t="shared" si="44"/>
        <v>0</v>
      </c>
      <c r="J125" s="28">
        <f t="shared" si="44"/>
        <v>0</v>
      </c>
      <c r="K125" s="30"/>
      <c r="L125" s="3"/>
      <c r="M125" s="3"/>
      <c r="N125" s="3"/>
      <c r="O125" s="3"/>
      <c r="P125" s="3"/>
      <c r="Q125" s="3"/>
      <c r="R125" s="3"/>
      <c r="S125" s="3"/>
    </row>
    <row r="126" spans="1:19" x14ac:dyDescent="0.25">
      <c r="A126" s="48"/>
      <c r="B126" s="48"/>
      <c r="C126" s="20" t="s">
        <v>10</v>
      </c>
      <c r="D126" s="27">
        <f>SUM(E126:J126)</f>
        <v>51573.2</v>
      </c>
      <c r="E126" s="29">
        <f t="shared" si="44"/>
        <v>4847.8999999999996</v>
      </c>
      <c r="F126" s="29">
        <f t="shared" si="44"/>
        <v>8017.2</v>
      </c>
      <c r="G126" s="29">
        <f t="shared" si="44"/>
        <v>15018.099999999999</v>
      </c>
      <c r="H126" s="29">
        <f t="shared" si="44"/>
        <v>5250</v>
      </c>
      <c r="I126" s="29">
        <f t="shared" si="44"/>
        <v>10240</v>
      </c>
      <c r="J126" s="29">
        <f t="shared" si="44"/>
        <v>8200</v>
      </c>
      <c r="K126" s="30"/>
      <c r="L126" s="3"/>
      <c r="M126" s="3"/>
      <c r="N126" s="3"/>
      <c r="O126" s="3"/>
      <c r="P126" s="3"/>
      <c r="Q126" s="3"/>
      <c r="R126" s="3"/>
      <c r="S126" s="3"/>
    </row>
    <row r="127" spans="1:19" ht="30" x14ac:dyDescent="0.25">
      <c r="A127" s="48"/>
      <c r="B127" s="48"/>
      <c r="C127" s="20" t="s">
        <v>9</v>
      </c>
      <c r="D127" s="23">
        <f>SUM(E127:J127)</f>
        <v>0</v>
      </c>
      <c r="E127" s="28">
        <f t="shared" si="44"/>
        <v>0</v>
      </c>
      <c r="F127" s="28">
        <f t="shared" si="44"/>
        <v>0</v>
      </c>
      <c r="G127" s="28">
        <f t="shared" si="44"/>
        <v>0</v>
      </c>
      <c r="H127" s="28">
        <f t="shared" si="44"/>
        <v>0</v>
      </c>
      <c r="I127" s="28">
        <f t="shared" si="44"/>
        <v>0</v>
      </c>
      <c r="J127" s="28">
        <f t="shared" si="44"/>
        <v>0</v>
      </c>
      <c r="K127" s="30"/>
      <c r="L127" s="3"/>
      <c r="M127" s="3"/>
      <c r="N127" s="3"/>
      <c r="O127" s="3"/>
      <c r="P127" s="3"/>
      <c r="Q127" s="3"/>
      <c r="R127" s="3"/>
      <c r="S127" s="3"/>
    </row>
    <row r="134" spans="4:4" x14ac:dyDescent="0.25">
      <c r="D134" s="10" t="s">
        <v>33</v>
      </c>
    </row>
  </sheetData>
  <sheetProtection algorithmName="SHA-512" hashValue="u8acw07fwCndTEoWPF7MQ6Ga2RudHOudBTPBCySudPVgL/b0EfdPZ8dFcIZVjhyBGRsA5+sXf+zq1a9KpzlLAQ==" saltValue="fU6w5ybvHUvb0ltJMtj2gw==" spinCount="100000" sheet="1" objects="1" scenarios="1"/>
  <mergeCells count="79">
    <mergeCell ref="H1:K1"/>
    <mergeCell ref="A118:B122"/>
    <mergeCell ref="K118:K122"/>
    <mergeCell ref="B63:B67"/>
    <mergeCell ref="A63:A67"/>
    <mergeCell ref="K63:K67"/>
    <mergeCell ref="K22:K26"/>
    <mergeCell ref="H2:K2"/>
    <mergeCell ref="A58:A62"/>
    <mergeCell ref="B48:B52"/>
    <mergeCell ref="B58:B62"/>
    <mergeCell ref="K48:K52"/>
    <mergeCell ref="K58:K62"/>
    <mergeCell ref="B17:B21"/>
    <mergeCell ref="A7:A11"/>
    <mergeCell ref="A12:A16"/>
    <mergeCell ref="A17:A21"/>
    <mergeCell ref="A42:K42"/>
    <mergeCell ref="A22:A26"/>
    <mergeCell ref="B22:B26"/>
    <mergeCell ref="A6:K6"/>
    <mergeCell ref="K7:K11"/>
    <mergeCell ref="K12:K16"/>
    <mergeCell ref="K17:K21"/>
    <mergeCell ref="B7:B11"/>
    <mergeCell ref="B12:B16"/>
    <mergeCell ref="A27:A31"/>
    <mergeCell ref="B27:B31"/>
    <mergeCell ref="K27:K31"/>
    <mergeCell ref="A3:K3"/>
    <mergeCell ref="K4:K5"/>
    <mergeCell ref="C4:C5"/>
    <mergeCell ref="B4:B5"/>
    <mergeCell ref="A4:A5"/>
    <mergeCell ref="D4:J4"/>
    <mergeCell ref="A123:B127"/>
    <mergeCell ref="K123:K127"/>
    <mergeCell ref="A43:A47"/>
    <mergeCell ref="B43:B47"/>
    <mergeCell ref="K43:K47"/>
    <mergeCell ref="A68:A72"/>
    <mergeCell ref="B68:B72"/>
    <mergeCell ref="K68:K72"/>
    <mergeCell ref="A48:A52"/>
    <mergeCell ref="B73:B77"/>
    <mergeCell ref="K73:K77"/>
    <mergeCell ref="A73:A77"/>
    <mergeCell ref="B93:B97"/>
    <mergeCell ref="B98:B102"/>
    <mergeCell ref="A93:A97"/>
    <mergeCell ref="A98:A102"/>
    <mergeCell ref="B103:B107"/>
    <mergeCell ref="A103:A107"/>
    <mergeCell ref="K103:K107"/>
    <mergeCell ref="A32:A36"/>
    <mergeCell ref="B32:B36"/>
    <mergeCell ref="K32:K36"/>
    <mergeCell ref="K93:K97"/>
    <mergeCell ref="K98:K102"/>
    <mergeCell ref="B53:B57"/>
    <mergeCell ref="A53:A57"/>
    <mergeCell ref="K53:K57"/>
    <mergeCell ref="B78:B82"/>
    <mergeCell ref="K78:K82"/>
    <mergeCell ref="A83:A87"/>
    <mergeCell ref="B83:B87"/>
    <mergeCell ref="K83:K87"/>
    <mergeCell ref="K88:K92"/>
    <mergeCell ref="A88:A92"/>
    <mergeCell ref="B88:B92"/>
    <mergeCell ref="A78:A82"/>
    <mergeCell ref="A37:B41"/>
    <mergeCell ref="K37:K41"/>
    <mergeCell ref="B108:B112"/>
    <mergeCell ref="A108:A112"/>
    <mergeCell ref="B113:B117"/>
    <mergeCell ref="A113:A117"/>
    <mergeCell ref="K108:K112"/>
    <mergeCell ref="K113:K117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69" fitToWidth="2" fitToHeight="2" orientation="landscape" r:id="rId1"/>
  <rowBreaks count="4" manualBreakCount="4">
    <brk id="21" max="10" man="1"/>
    <brk id="41" max="10" man="1"/>
    <brk id="82" max="10" man="1"/>
    <brk id="117" max="1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 мероприятий</vt:lpstr>
      <vt:lpstr>'Перечень мероприятий'!Область_печати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2022-11-14T10:58:57Z</dcterms:modified>
</cp:coreProperties>
</file>