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8_{9140CF6C-7165-458D-9B45-F7A27D1D4CF0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Ресурсное обеспечение" sheetId="5" r:id="rId1"/>
    <sheet name="Перечень мероприятий " sheetId="3" r:id="rId2"/>
    <sheet name="Перечень целевых показателей" sheetId="4" r:id="rId3"/>
  </sheets>
  <definedNames>
    <definedName name="_xlnm.Print_Area" localSheetId="2">'Перечень целевых показателей'!$A$1:$J$71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3" l="1"/>
  <c r="G31" i="3"/>
  <c r="G88" i="3" l="1"/>
  <c r="J163" i="3" l="1"/>
  <c r="I163" i="3"/>
  <c r="H163" i="3"/>
  <c r="G163" i="3"/>
  <c r="F11" i="3" l="1"/>
  <c r="F162" i="3"/>
  <c r="E178" i="3" l="1"/>
  <c r="F178" i="3"/>
  <c r="G178" i="3"/>
  <c r="H178" i="3"/>
  <c r="I178" i="3"/>
  <c r="J178" i="3"/>
  <c r="E11" i="3"/>
  <c r="H11" i="3"/>
  <c r="J11" i="3"/>
  <c r="D12" i="3"/>
  <c r="D13" i="3"/>
  <c r="D14" i="3"/>
  <c r="D15" i="3"/>
  <c r="D11" i="3" l="1"/>
  <c r="E16" i="4"/>
  <c r="D60" i="3"/>
  <c r="D59" i="3"/>
  <c r="D58" i="3"/>
  <c r="D57" i="3"/>
  <c r="D56" i="3"/>
  <c r="E62" i="3"/>
  <c r="G62" i="3"/>
  <c r="I62" i="3"/>
  <c r="J62" i="3"/>
  <c r="D63" i="3"/>
  <c r="D66" i="3"/>
  <c r="I16" i="3" l="1"/>
  <c r="J16" i="3"/>
  <c r="J208" i="3"/>
  <c r="I208" i="3"/>
  <c r="H208" i="3"/>
  <c r="G208" i="3"/>
  <c r="D85" i="3"/>
  <c r="D82" i="3"/>
  <c r="D80" i="3"/>
  <c r="E77" i="3"/>
  <c r="D77" i="3" s="1"/>
  <c r="J161" i="3" l="1"/>
  <c r="I161" i="3"/>
  <c r="H161" i="3"/>
  <c r="G161" i="3"/>
  <c r="F161" i="3"/>
  <c r="E163" i="3"/>
  <c r="F227" i="3"/>
  <c r="D96" i="3"/>
  <c r="D97" i="3"/>
  <c r="D99" i="3"/>
  <c r="D100" i="3"/>
  <c r="D101" i="3"/>
  <c r="D102" i="3"/>
  <c r="J98" i="3"/>
  <c r="I98" i="3"/>
  <c r="H98" i="3"/>
  <c r="G98" i="3"/>
  <c r="D95" i="3"/>
  <c r="E98" i="3"/>
  <c r="E21" i="3"/>
  <c r="D98" i="3" l="1"/>
  <c r="E208" i="3"/>
  <c r="E213" i="3"/>
  <c r="E283" i="3"/>
  <c r="E135" i="3"/>
  <c r="E296" i="3" l="1"/>
  <c r="F296" i="3"/>
  <c r="G296" i="3"/>
  <c r="H296" i="3"/>
  <c r="I296" i="3"/>
  <c r="J296" i="3"/>
  <c r="E297" i="3"/>
  <c r="E298" i="3"/>
  <c r="F298" i="3"/>
  <c r="G298" i="3"/>
  <c r="H298" i="3"/>
  <c r="I298" i="3"/>
  <c r="J298" i="3"/>
  <c r="F295" i="3"/>
  <c r="G295" i="3"/>
  <c r="H295" i="3"/>
  <c r="I295" i="3"/>
  <c r="J295" i="3"/>
  <c r="E295" i="3"/>
  <c r="D276" i="3"/>
  <c r="D275" i="3"/>
  <c r="D274" i="3"/>
  <c r="D273" i="3"/>
  <c r="J272" i="3"/>
  <c r="I272" i="3"/>
  <c r="H272" i="3"/>
  <c r="G272" i="3"/>
  <c r="E272" i="3"/>
  <c r="D271" i="3"/>
  <c r="D270" i="3"/>
  <c r="D269" i="3"/>
  <c r="D268" i="3"/>
  <c r="J267" i="3"/>
  <c r="I267" i="3"/>
  <c r="H267" i="3"/>
  <c r="G267" i="3"/>
  <c r="E267" i="3"/>
  <c r="E162" i="3"/>
  <c r="G162" i="3"/>
  <c r="H162" i="3"/>
  <c r="I162" i="3"/>
  <c r="J162" i="3"/>
  <c r="E164" i="3"/>
  <c r="F164" i="3"/>
  <c r="G164" i="3"/>
  <c r="H164" i="3"/>
  <c r="I164" i="3"/>
  <c r="J164" i="3"/>
  <c r="E161" i="3"/>
  <c r="G160" i="3" l="1"/>
  <c r="F160" i="3"/>
  <c r="D267" i="3"/>
  <c r="D272" i="3"/>
  <c r="E72" i="3"/>
  <c r="E67" i="3"/>
  <c r="I160" i="3" l="1"/>
  <c r="H160" i="3"/>
  <c r="J160" i="3"/>
  <c r="D293" i="3" l="1"/>
  <c r="D292" i="3"/>
  <c r="D291" i="3"/>
  <c r="D290" i="3"/>
  <c r="J289" i="3"/>
  <c r="I289" i="3"/>
  <c r="H289" i="3"/>
  <c r="G289" i="3"/>
  <c r="F289" i="3"/>
  <c r="E289" i="3"/>
  <c r="D245" i="3"/>
  <c r="D244" i="3"/>
  <c r="D243" i="3"/>
  <c r="D242" i="3"/>
  <c r="J241" i="3"/>
  <c r="I241" i="3"/>
  <c r="H241" i="3"/>
  <c r="E241" i="3"/>
  <c r="D287" i="3"/>
  <c r="D286" i="3"/>
  <c r="D285" i="3"/>
  <c r="D284" i="3"/>
  <c r="J283" i="3"/>
  <c r="I283" i="3"/>
  <c r="H283" i="3"/>
  <c r="G283" i="3"/>
  <c r="F283" i="3"/>
  <c r="D266" i="3"/>
  <c r="D264" i="3"/>
  <c r="D263" i="3"/>
  <c r="G262" i="3"/>
  <c r="F262" i="3"/>
  <c r="E262" i="3"/>
  <c r="E226" i="3"/>
  <c r="F226" i="3"/>
  <c r="F301" i="3" s="1"/>
  <c r="G226" i="3"/>
  <c r="H226" i="3"/>
  <c r="I226" i="3"/>
  <c r="J226" i="3"/>
  <c r="E227" i="3"/>
  <c r="G227" i="3"/>
  <c r="H227" i="3"/>
  <c r="I227" i="3"/>
  <c r="J227" i="3"/>
  <c r="E228" i="3"/>
  <c r="F228" i="3"/>
  <c r="G228" i="3"/>
  <c r="H228" i="3"/>
  <c r="I228" i="3"/>
  <c r="J228" i="3"/>
  <c r="F225" i="3"/>
  <c r="G225" i="3"/>
  <c r="H225" i="3"/>
  <c r="I225" i="3"/>
  <c r="J225" i="3"/>
  <c r="E225" i="3"/>
  <c r="D217" i="3"/>
  <c r="D216" i="3"/>
  <c r="D215" i="3"/>
  <c r="D214" i="3"/>
  <c r="D278" i="3"/>
  <c r="D279" i="3"/>
  <c r="D280" i="3"/>
  <c r="D281" i="3"/>
  <c r="D261" i="3"/>
  <c r="D259" i="3"/>
  <c r="D258" i="3"/>
  <c r="F257" i="3"/>
  <c r="E257" i="3"/>
  <c r="D256" i="3"/>
  <c r="D255" i="3"/>
  <c r="D254" i="3"/>
  <c r="D253" i="3"/>
  <c r="J252" i="3"/>
  <c r="I252" i="3"/>
  <c r="H252" i="3"/>
  <c r="G252" i="3"/>
  <c r="E252" i="3"/>
  <c r="D251" i="3"/>
  <c r="D250" i="3"/>
  <c r="D249" i="3"/>
  <c r="D248" i="3"/>
  <c r="J247" i="3"/>
  <c r="I247" i="3"/>
  <c r="H247" i="3"/>
  <c r="G247" i="3"/>
  <c r="E247" i="3"/>
  <c r="D240" i="3"/>
  <c r="D239" i="3"/>
  <c r="D238" i="3"/>
  <c r="D237" i="3"/>
  <c r="J236" i="3"/>
  <c r="I236" i="3"/>
  <c r="H236" i="3"/>
  <c r="G236" i="3"/>
  <c r="E236" i="3"/>
  <c r="D235" i="3"/>
  <c r="D234" i="3"/>
  <c r="D233" i="3"/>
  <c r="D232" i="3"/>
  <c r="J231" i="3"/>
  <c r="I231" i="3"/>
  <c r="H231" i="3"/>
  <c r="G231" i="3"/>
  <c r="E231" i="3"/>
  <c r="D223" i="3"/>
  <c r="D222" i="3"/>
  <c r="D221" i="3"/>
  <c r="D220" i="3"/>
  <c r="D212" i="3"/>
  <c r="D211" i="3"/>
  <c r="D210" i="3"/>
  <c r="D209" i="3"/>
  <c r="D197" i="3"/>
  <c r="D198" i="3"/>
  <c r="D200" i="3"/>
  <c r="D191" i="3"/>
  <c r="D192" i="3"/>
  <c r="D194" i="3"/>
  <c r="D185" i="3"/>
  <c r="D186" i="3"/>
  <c r="D188" i="3"/>
  <c r="E203" i="3"/>
  <c r="G203" i="3"/>
  <c r="H203" i="3"/>
  <c r="I203" i="3"/>
  <c r="J203" i="3"/>
  <c r="E204" i="3"/>
  <c r="F204" i="3"/>
  <c r="G204" i="3"/>
  <c r="H204" i="3"/>
  <c r="I204" i="3"/>
  <c r="J204" i="3"/>
  <c r="F202" i="3"/>
  <c r="G202" i="3"/>
  <c r="H202" i="3"/>
  <c r="I202" i="3"/>
  <c r="J202" i="3"/>
  <c r="J201" i="3" s="1"/>
  <c r="E202" i="3"/>
  <c r="D199" i="3"/>
  <c r="J196" i="3"/>
  <c r="I196" i="3"/>
  <c r="H196" i="3"/>
  <c r="G196" i="3"/>
  <c r="E196" i="3"/>
  <c r="D193" i="3"/>
  <c r="J190" i="3"/>
  <c r="I190" i="3"/>
  <c r="H190" i="3"/>
  <c r="G190" i="3"/>
  <c r="F190" i="3"/>
  <c r="E190" i="3"/>
  <c r="D187" i="3"/>
  <c r="J184" i="3"/>
  <c r="I184" i="3"/>
  <c r="H184" i="3"/>
  <c r="G184" i="3"/>
  <c r="F184" i="3"/>
  <c r="E184" i="3"/>
  <c r="E167" i="3"/>
  <c r="J167" i="3"/>
  <c r="D176" i="3"/>
  <c r="D175" i="3"/>
  <c r="J173" i="3"/>
  <c r="G173" i="3"/>
  <c r="F173" i="3"/>
  <c r="E173" i="3"/>
  <c r="D17" i="3"/>
  <c r="D18" i="3"/>
  <c r="D20" i="3"/>
  <c r="D22" i="3"/>
  <c r="D23" i="3"/>
  <c r="D25" i="3"/>
  <c r="J155" i="3"/>
  <c r="I155" i="3"/>
  <c r="H155" i="3"/>
  <c r="G155" i="3"/>
  <c r="F155" i="3"/>
  <c r="E155" i="3"/>
  <c r="J150" i="3"/>
  <c r="I150" i="3"/>
  <c r="H150" i="3"/>
  <c r="G150" i="3"/>
  <c r="F150" i="3"/>
  <c r="E150" i="3"/>
  <c r="J145" i="3"/>
  <c r="I145" i="3"/>
  <c r="H145" i="3"/>
  <c r="G145" i="3"/>
  <c r="F145" i="3"/>
  <c r="E145" i="3"/>
  <c r="J140" i="3"/>
  <c r="I140" i="3"/>
  <c r="H140" i="3"/>
  <c r="G140" i="3"/>
  <c r="F140" i="3"/>
  <c r="E140" i="3"/>
  <c r="J135" i="3"/>
  <c r="I135" i="3"/>
  <c r="H135" i="3"/>
  <c r="G135" i="3"/>
  <c r="F135" i="3"/>
  <c r="J130" i="3"/>
  <c r="I130" i="3"/>
  <c r="H130" i="3"/>
  <c r="G130" i="3"/>
  <c r="F130" i="3"/>
  <c r="E130" i="3"/>
  <c r="I125" i="3"/>
  <c r="H125" i="3"/>
  <c r="G125" i="3"/>
  <c r="F125" i="3"/>
  <c r="E125" i="3"/>
  <c r="J120" i="3"/>
  <c r="I120" i="3"/>
  <c r="H120" i="3"/>
  <c r="G120" i="3"/>
  <c r="F120" i="3"/>
  <c r="E120" i="3"/>
  <c r="J114" i="3"/>
  <c r="H114" i="3"/>
  <c r="G114" i="3"/>
  <c r="F114" i="3"/>
  <c r="E114" i="3"/>
  <c r="J109" i="3"/>
  <c r="I109" i="3"/>
  <c r="H109" i="3"/>
  <c r="G109" i="3"/>
  <c r="F109" i="3"/>
  <c r="E109" i="3"/>
  <c r="J104" i="3"/>
  <c r="I104" i="3"/>
  <c r="H104" i="3"/>
  <c r="G104" i="3"/>
  <c r="F104" i="3"/>
  <c r="E104" i="3"/>
  <c r="J93" i="3"/>
  <c r="I93" i="3"/>
  <c r="H93" i="3"/>
  <c r="G93" i="3"/>
  <c r="F93" i="3"/>
  <c r="J88" i="3"/>
  <c r="I88" i="3"/>
  <c r="H88" i="3"/>
  <c r="E88" i="3"/>
  <c r="J67" i="3"/>
  <c r="I67" i="3"/>
  <c r="H67" i="3"/>
  <c r="G67" i="3"/>
  <c r="F67" i="3"/>
  <c r="J51" i="3"/>
  <c r="I51" i="3"/>
  <c r="H51" i="3"/>
  <c r="G51" i="3"/>
  <c r="F51" i="3"/>
  <c r="E51" i="3"/>
  <c r="J46" i="3"/>
  <c r="I46" i="3"/>
  <c r="H46" i="3"/>
  <c r="G46" i="3"/>
  <c r="F46" i="3"/>
  <c r="E46" i="3"/>
  <c r="J41" i="3"/>
  <c r="I41" i="3"/>
  <c r="H41" i="3"/>
  <c r="G41" i="3"/>
  <c r="E41" i="3"/>
  <c r="J36" i="3"/>
  <c r="I36" i="3"/>
  <c r="H36" i="3"/>
  <c r="G36" i="3"/>
  <c r="E36" i="3"/>
  <c r="J31" i="3"/>
  <c r="I31" i="3"/>
  <c r="H31" i="3"/>
  <c r="F31" i="3"/>
  <c r="E31" i="3"/>
  <c r="F26" i="3"/>
  <c r="E26" i="3"/>
  <c r="J21" i="3"/>
  <c r="I21" i="3"/>
  <c r="H21" i="3"/>
  <c r="D159" i="3"/>
  <c r="D158" i="3"/>
  <c r="D157" i="3"/>
  <c r="D156" i="3"/>
  <c r="D154" i="3"/>
  <c r="D153" i="3"/>
  <c r="D152" i="3"/>
  <c r="D151" i="3"/>
  <c r="D149" i="3"/>
  <c r="D148" i="3"/>
  <c r="D147" i="3"/>
  <c r="D146" i="3"/>
  <c r="D144" i="3"/>
  <c r="D143" i="3"/>
  <c r="D142" i="3"/>
  <c r="D141" i="3"/>
  <c r="D139" i="3"/>
  <c r="D138" i="3"/>
  <c r="D137" i="3"/>
  <c r="D136" i="3"/>
  <c r="D134" i="3"/>
  <c r="D133" i="3"/>
  <c r="D132" i="3"/>
  <c r="D131" i="3"/>
  <c r="D129" i="3"/>
  <c r="D128" i="3"/>
  <c r="D124" i="3"/>
  <c r="D123" i="3"/>
  <c r="D122" i="3"/>
  <c r="D121" i="3"/>
  <c r="D118" i="3"/>
  <c r="D117" i="3"/>
  <c r="D116" i="3"/>
  <c r="D115" i="3"/>
  <c r="D113" i="3"/>
  <c r="D112" i="3"/>
  <c r="D111" i="3"/>
  <c r="D110" i="3"/>
  <c r="D108" i="3"/>
  <c r="D107" i="3"/>
  <c r="D106" i="3"/>
  <c r="D105" i="3"/>
  <c r="D94" i="3"/>
  <c r="D92" i="3"/>
  <c r="D91" i="3"/>
  <c r="D90" i="3"/>
  <c r="D89" i="3"/>
  <c r="D86" i="3"/>
  <c r="D84" i="3"/>
  <c r="D83" i="3"/>
  <c r="D81" i="3"/>
  <c r="D79" i="3"/>
  <c r="D78" i="3"/>
  <c r="D76" i="3"/>
  <c r="D74" i="3"/>
  <c r="D73" i="3"/>
  <c r="D71" i="3"/>
  <c r="D68" i="3"/>
  <c r="D55" i="3"/>
  <c r="D54" i="3"/>
  <c r="D53" i="3"/>
  <c r="D52" i="3"/>
  <c r="D50" i="3"/>
  <c r="D49" i="3"/>
  <c r="D48" i="3"/>
  <c r="D47" i="3"/>
  <c r="D45" i="3"/>
  <c r="D44" i="3"/>
  <c r="D43" i="3"/>
  <c r="D42" i="3"/>
  <c r="D40" i="3"/>
  <c r="D39" i="3"/>
  <c r="D38" i="3"/>
  <c r="D37" i="3"/>
  <c r="D35" i="3"/>
  <c r="D34" i="3"/>
  <c r="D33" i="3"/>
  <c r="D32" i="3"/>
  <c r="D30" i="3"/>
  <c r="D29" i="3"/>
  <c r="D28" i="3"/>
  <c r="D27" i="3"/>
  <c r="D19" i="3"/>
  <c r="E301" i="3" l="1"/>
  <c r="G201" i="3"/>
  <c r="H201" i="3"/>
  <c r="I201" i="3"/>
  <c r="G257" i="3"/>
  <c r="D26" i="3"/>
  <c r="D260" i="3"/>
  <c r="D257" i="3" s="1"/>
  <c r="G301" i="3"/>
  <c r="I300" i="3"/>
  <c r="G300" i="3"/>
  <c r="F303" i="3"/>
  <c r="J302" i="3"/>
  <c r="H302" i="3"/>
  <c r="J300" i="3"/>
  <c r="H300" i="3"/>
  <c r="G303" i="3"/>
  <c r="E303" i="3"/>
  <c r="I302" i="3"/>
  <c r="F224" i="3"/>
  <c r="G224" i="3"/>
  <c r="H303" i="3"/>
  <c r="H301" i="3"/>
  <c r="F300" i="3"/>
  <c r="E302" i="3"/>
  <c r="J303" i="3"/>
  <c r="J301" i="3"/>
  <c r="I303" i="3"/>
  <c r="I301" i="3"/>
  <c r="E224" i="3"/>
  <c r="J224" i="3"/>
  <c r="I224" i="3"/>
  <c r="D241" i="3"/>
  <c r="H224" i="3"/>
  <c r="D289" i="3"/>
  <c r="D283" i="3"/>
  <c r="D213" i="3"/>
  <c r="D219" i="3"/>
  <c r="D252" i="3"/>
  <c r="D231" i="3"/>
  <c r="D247" i="3"/>
  <c r="D236" i="3"/>
  <c r="D225" i="3"/>
  <c r="D227" i="3"/>
  <c r="D196" i="3"/>
  <c r="D184" i="3"/>
  <c r="D228" i="3"/>
  <c r="D226" i="3"/>
  <c r="D203" i="3"/>
  <c r="F201" i="3"/>
  <c r="E201" i="3"/>
  <c r="D204" i="3"/>
  <c r="D205" i="3"/>
  <c r="D202" i="3"/>
  <c r="D190" i="3"/>
  <c r="D208" i="3"/>
  <c r="D173" i="3"/>
  <c r="D167" i="3"/>
  <c r="D93" i="3"/>
  <c r="D109" i="3"/>
  <c r="D31" i="3"/>
  <c r="D164" i="3"/>
  <c r="D130" i="3"/>
  <c r="D140" i="3"/>
  <c r="D150" i="3"/>
  <c r="D36" i="3"/>
  <c r="D135" i="3"/>
  <c r="D161" i="3"/>
  <c r="E160" i="3"/>
  <c r="D114" i="3"/>
  <c r="D104" i="3"/>
  <c r="D72" i="3"/>
  <c r="D67" i="3"/>
  <c r="D155" i="3"/>
  <c r="D145" i="3"/>
  <c r="D120" i="3"/>
  <c r="D88" i="3"/>
  <c r="D51" i="3"/>
  <c r="D46" i="3"/>
  <c r="D41" i="3"/>
  <c r="D16" i="3"/>
  <c r="D303" i="3" l="1"/>
  <c r="F299" i="3"/>
  <c r="J299" i="3"/>
  <c r="I299" i="3"/>
  <c r="H299" i="3"/>
  <c r="D224" i="3"/>
  <c r="D201" i="3"/>
  <c r="D170" i="3" l="1"/>
  <c r="D169" i="3"/>
  <c r="J219" i="3" l="1"/>
  <c r="I219" i="3"/>
  <c r="H219" i="3"/>
  <c r="G219" i="3"/>
  <c r="E219" i="3"/>
  <c r="D24" i="3" l="1"/>
  <c r="F21" i="3"/>
  <c r="G21" i="3"/>
  <c r="D127" i="3"/>
  <c r="G302" i="3" l="1"/>
  <c r="G299" i="3" s="1"/>
  <c r="D21" i="3"/>
  <c r="D162" i="3"/>
  <c r="D163" i="3"/>
  <c r="D160" i="3"/>
  <c r="D126" i="3"/>
  <c r="J125" i="3"/>
  <c r="D125" i="3" s="1"/>
  <c r="D277" i="3"/>
  <c r="E277" i="3"/>
  <c r="F277" i="3"/>
  <c r="J277" i="3"/>
  <c r="G277" i="3"/>
  <c r="H277" i="3"/>
  <c r="I277" i="3"/>
  <c r="H294" i="3" l="1"/>
  <c r="D298" i="3"/>
  <c r="D296" i="3"/>
  <c r="G294" i="3"/>
  <c r="E294" i="3"/>
  <c r="D295" i="3"/>
  <c r="E300" i="3"/>
  <c r="E299" i="3" s="1"/>
  <c r="J294" i="3"/>
  <c r="I294" i="3"/>
  <c r="D297" i="3"/>
  <c r="D301" i="3" l="1"/>
  <c r="D294" i="3"/>
  <c r="D300" i="3"/>
  <c r="D302" i="3"/>
  <c r="D299" i="3" l="1"/>
</calcChain>
</file>

<file path=xl/sharedStrings.xml><?xml version="1.0" encoding="utf-8"?>
<sst xmlns="http://schemas.openxmlformats.org/spreadsheetml/2006/main" count="628" uniqueCount="222">
  <si>
    <t>местный бюджет</t>
  </si>
  <si>
    <t>Ответственный исполнитель, соисполнители</t>
  </si>
  <si>
    <t>Источники финансирования</t>
  </si>
  <si>
    <t>Объемы финансирования (тыс. руб.)</t>
  </si>
  <si>
    <t>всего</t>
  </si>
  <si>
    <t>Итого, в том числе</t>
  </si>
  <si>
    <t>федеральный бюджет</t>
  </si>
  <si>
    <t>Внебюджетные средства</t>
  </si>
  <si>
    <t>областной бюджет</t>
  </si>
  <si>
    <t>внебюджетные средства</t>
  </si>
  <si>
    <t>2021 год</t>
  </si>
  <si>
    <t>2022 год</t>
  </si>
  <si>
    <t>2023 год</t>
  </si>
  <si>
    <t>2024 год</t>
  </si>
  <si>
    <t>2025 год</t>
  </si>
  <si>
    <t>2026 год</t>
  </si>
  <si>
    <t xml:space="preserve">федеральный бюджет </t>
  </si>
  <si>
    <t>обеспечение выполнения отделом своих функций</t>
  </si>
  <si>
    <t>обеспечение выполнения отделом своих  функций</t>
  </si>
  <si>
    <t>обеспечение выполнения комиссией своих  функций</t>
  </si>
  <si>
    <t>осуществление государственных полномочий в сфере охраны труда</t>
  </si>
  <si>
    <t>Управление образования и культуры</t>
  </si>
  <si>
    <t>Вилегодский территориальный отдел</t>
  </si>
  <si>
    <t>Павловский территориальный отдел</t>
  </si>
  <si>
    <t>Никольский территориальный отдел</t>
  </si>
  <si>
    <t>Селянский территориальный отдел</t>
  </si>
  <si>
    <t>Итого по подпрограмме № 3</t>
  </si>
  <si>
    <t>Итого по подпрограмме № 4</t>
  </si>
  <si>
    <t>Всего по муниципальной программе</t>
  </si>
  <si>
    <t xml:space="preserve">местный бюджет </t>
  </si>
  <si>
    <t>социальная поддержка</t>
  </si>
  <si>
    <t>Ликвидационные комиссии</t>
  </si>
  <si>
    <t>Наименование мероприятий</t>
  </si>
  <si>
    <t>обеспечение выполнения Администрацией  полномочий по решению вопросов местного значения</t>
  </si>
  <si>
    <t>Администрация</t>
  </si>
  <si>
    <t>1.1.1.   Обеспечение деятельности Администрации Вилегодского муниципального округа, ее отраслевых органов</t>
  </si>
  <si>
    <t>Ликвидационная комиссия администрации муниципального образования "Вилегодский муниципальный район"</t>
  </si>
  <si>
    <t>1.5.1. Обеспечение деятельности ликвидационной комиссии администрации муниципального образования "Вилегодский муниципальный район"</t>
  </si>
  <si>
    <t>1.5.2. Обеспечение деятельности ликвидационной комиссии КУМИ и ЖКХ</t>
  </si>
  <si>
    <t>Ликвидационная комиссия КУМИ и ЖКХ</t>
  </si>
  <si>
    <t>1.5.3. Обеспечение деятельности ликвидационной комиссии администрации Селянского сельского поселения</t>
  </si>
  <si>
    <t>Ликвидационная комиссия администрации Селянского сельского поселения</t>
  </si>
  <si>
    <t>1.5.4. Обеспечение деятельности ликвидационной комиссии администрации Вилегодского  сельского поселения</t>
  </si>
  <si>
    <t>Ликвидационная комиссия администрации Вилегодского  сельского поселения</t>
  </si>
  <si>
    <t>1.5.5. Обеспечение деятельности ликвидационной комиссии администрации Павловского  сельского поселения</t>
  </si>
  <si>
    <t>Ликвидационная комиссия администрации Павловского  сельского поселения</t>
  </si>
  <si>
    <t>1.5.6. Обеспечение деятельности ликвидационной комиссии администрации Никольского  сельского поселения</t>
  </si>
  <si>
    <t>Ликвидационная комиссия администрации Никольского  сельского поселения</t>
  </si>
  <si>
    <t>Ликвидационная комиссия администрации Беляевского сельского поселения</t>
  </si>
  <si>
    <t>1.5.7. Обеспечение деятельности ликвидационной комиссии администрации Беляевского сельского поселения</t>
  </si>
  <si>
    <t>Задача № 1.2. Материально-техническое и информационно-коммуникационное обеспечение</t>
  </si>
  <si>
    <t>Задача № 1.1. Обеспечение деятельности по решению вопросов местного значения</t>
  </si>
  <si>
    <t>               Подпрограмма № 1  «Обеспечение деятельности органов местного самоуправления Вилегодского муниципального округа»</t>
  </si>
  <si>
    <t>1.2.1. Обеспечение деятельности администрации округа автомобильным транспортом</t>
  </si>
  <si>
    <t>Администрация Вилегодского муниципального  округа (далее - Администрация), ее отраслевые органы</t>
  </si>
  <si>
    <t>Администрация, ее отраслевые и территориальные органы</t>
  </si>
  <si>
    <t>1.2.2. Ремонт зданий и помещений органов местного самоуправления</t>
  </si>
  <si>
    <t>наличие в распоряжении Администрации исправного автомобильного транспорта</t>
  </si>
  <si>
    <t>наличие в распоряжении Администрации пригодных административных зданий, помещений</t>
  </si>
  <si>
    <t>наличие в распоряжении Администрации  пригодной мебели, компьютерного оборудования и оргтехники</t>
  </si>
  <si>
    <t>публикация нормативно-правовой базы и информационных материалов</t>
  </si>
  <si>
    <t>Задача № 1.3. Осуществление государственных полномочий</t>
  </si>
  <si>
    <t>1.3.1. Осуществление государственных полномочий в сфере охраны труда</t>
  </si>
  <si>
    <t>1.3.2. Осуществление государственных полномочий в сфере административных правонарушений</t>
  </si>
  <si>
    <t>Администрация (юридический отдел)</t>
  </si>
  <si>
    <t>осуществление государственных полномочий в сфере административных правонарушений</t>
  </si>
  <si>
    <t>Задача № 1.4. Обеспечение проведения муниципальных выборов</t>
  </si>
  <si>
    <t>1.4.1. Организационные мероприятия</t>
  </si>
  <si>
    <t>1.4.2. Материально-техническое обеспечение избирательного процесса</t>
  </si>
  <si>
    <t>1.4.3. Обучение организаторов выборов и иных участников избирательного процесса, повышение правовой культуры избирателей</t>
  </si>
  <si>
    <t>организация проведения муниципальных выборов</t>
  </si>
  <si>
    <t>материально-техническое обеспечение мероприятий в рамках муниципальных выборов</t>
  </si>
  <si>
    <t>повышение правовой культуры избирателей организаторов выборов и иных участников избирательного процесса</t>
  </si>
  <si>
    <t xml:space="preserve"> Итого по подпрограмме № 1</t>
  </si>
  <si>
    <t>Подпрограмма № 2 «Развитие институтов гражданского общества»</t>
  </si>
  <si>
    <t>Задача № 2.1. Развитие территориального общественного самоуправления</t>
  </si>
  <si>
    <t>2.1.1. Предоставление субсидий победителям конкурса проектов ТОС</t>
  </si>
  <si>
    <t>Задача № 2.2. Поддержка социально ориентированных некоммерческих организаций</t>
  </si>
  <si>
    <t>2.2.1. Предоставление субсидий Вилегодского муниципального округа на реализацию социально-ориентированных проектов и поддержка социально-ориентированных организаций</t>
  </si>
  <si>
    <t>2.2.2. Поддержка деятельности первичных отделений некоммерческих организаций</t>
  </si>
  <si>
    <t>Задача № 2.3. Поддержка общественных объединений</t>
  </si>
  <si>
    <t>2.3.1. Поддержка деятельности Общественного Совета Вилегодского муниципального округа</t>
  </si>
  <si>
    <t>обеспечение деятельности Общественного Совета Вилегодского муниципального округа</t>
  </si>
  <si>
    <t>Задача № 2.4. Развитие института старост</t>
  </si>
  <si>
    <t>2.4.1. Расходы на выплату компенсации за осуществление полномочий старосты сельского населенного пункта</t>
  </si>
  <si>
    <t>Итого по подпрограмме № 2</t>
  </si>
  <si>
    <t>Задача № 2.5. Инициативное бюджетирование</t>
  </si>
  <si>
    <t>Задача № 3.2. Реализация мероприятий антикоррупционной направленности</t>
  </si>
  <si>
    <t>3.2.1. Проведение мероприятий по профилактике и противодействию коррупции</t>
  </si>
  <si>
    <t>3.1.1. Подготовка информационных материалов антикоррупционного содержания</t>
  </si>
  <si>
    <t>Подпрограмма № 4 «Развитие кадрового потенциала муниципальной службы»</t>
  </si>
  <si>
    <t>Задача № 4.1. Привлечение молодых специалистов в органы местного самоуправления Вилегодского муниципального округа</t>
  </si>
  <si>
    <t>4.1.1. Проведение профориентационных мероприятий</t>
  </si>
  <si>
    <t>4.1.2. Финансирование целевого обучения студентов</t>
  </si>
  <si>
    <t>проведено не менее 2 мероприятий по профилактике и противодействию коррупции в год</t>
  </si>
  <si>
    <t>распространение не менее 200 экз. информационных материалов антикоррупционного содержания в год</t>
  </si>
  <si>
    <t>реализация не менее 2 инициативных проектов в год</t>
  </si>
  <si>
    <t>обеспечение деятельности не менее 15 старост сельских населенных пунктов</t>
  </si>
  <si>
    <t>обеспечение деятельности не менее 2 первичных отделений некоммерческих организаций</t>
  </si>
  <si>
    <t xml:space="preserve">обеспечение выполнения комиссией своих  функций, выплата выходных пособий </t>
  </si>
  <si>
    <t>проведено не менее 2 профориентационных мероприятий в год</t>
  </si>
  <si>
    <t>обучение не менее 2 студентов по целевому набору</t>
  </si>
  <si>
    <t>Задача № 4.2. Мероприятия, направленные на совершенствование профессиональных навыков муниципальных служащих</t>
  </si>
  <si>
    <t>4.2.2. Стимулирование лиц, осуществляющих проведение обучающих занятий с муниципальными служащими</t>
  </si>
  <si>
    <t>проведение не менее 10 обучающих занятий с муниципальными служащими</t>
  </si>
  <si>
    <t>4.2.3. Стимулирование кураторов лиц, вошедших в кадровый резерв муниципальной службы</t>
  </si>
  <si>
    <t>обеспечение кураторства над не менее 4 лицами, вошедших в кадровый резерв муниципальной службы</t>
  </si>
  <si>
    <t>ежегодное проведение конкурса профессионального мастерства муниципальных служащих</t>
  </si>
  <si>
    <t>Подпрограмма № 3 «Профилактика и противодействие коррупции в Вилегодском муниципальном округе»</t>
  </si>
  <si>
    <t>публикация не менее 10 экз. информационных материалов антикоррупционного содержания в год</t>
  </si>
  <si>
    <t>3.1.2. Публикация в СМИ информационных материалов антикоррупционного содержания</t>
  </si>
  <si>
    <t>обеспечение наставничества над не менее 5 молодыми специалистами</t>
  </si>
  <si>
    <t>обеспечение кураторства над не менее 2 лицами, вошедших в кадровый резерв муниципальной службы</t>
  </si>
  <si>
    <t>4.2.4. Стимулирование лиц, осуществляющих руководство практикой студентов</t>
  </si>
  <si>
    <t>4.1.3. Оплата найма жилых помещений для молодых работников органов местного самоуправления</t>
  </si>
  <si>
    <t>оплата найма жилых помещений для не менее 2 молодых работников органов местного самоуправления</t>
  </si>
  <si>
    <t>Задача № 4.3. Профессиональная подготовка, переподготовка и повышение квалификации в Администрации Вилегодского муниципального округа</t>
  </si>
  <si>
    <t>Задача № 4.4. Работа с ветеранами муниципальной службы</t>
  </si>
  <si>
    <t>проведено не менее 2  мероприятий в год</t>
  </si>
  <si>
    <t>4.3.1. Профессиональная подготовка, переподготовка и повышение квалификации лиц, замещающих муниципальные должности и должности муниципальной службы, работников не отнесенных к должностям муниципальной службы в Администрации Вилегодского муниципального округа, ее отраслевых функциональных органах</t>
  </si>
  <si>
    <t>4.4.1. Проведение мероприятий, направленных на чествование ветеранов муниципальной службы</t>
  </si>
  <si>
    <t>1.2.3. Обеспечение деятельности органов местного самоуправления мебелью, компьютерным оборудованием, оргтехникой и программным обеспечением</t>
  </si>
  <si>
    <t>1.2.4. Обеспечение деятельности администрации округа доступом в сеть Интернет, телефонной и сотовой связью</t>
  </si>
  <si>
    <t>1.2.5. Информационное сопровождение деятельности органов местного самоуправления</t>
  </si>
  <si>
    <t>Управление по организационной работе, делам ГО и ЧС</t>
  </si>
  <si>
    <t>Администрация, ее территориальные органы</t>
  </si>
  <si>
    <t>Управление по организационной работе, делам ГО и ЧС,
Территориальные отделы администрации</t>
  </si>
  <si>
    <t>Задача № 3.1. Информирование органов местного самоуправления и населения по антикоррупционной тематике</t>
  </si>
  <si>
    <t>Администрация (юридический отдел),
отраслевые (функциональные) и территориальные органы Администрации</t>
  </si>
  <si>
    <t>Управление по организационной работе, делам ГО и ЧС,
отраслевые (функциональные) и территориальные органы Администрации</t>
  </si>
  <si>
    <t xml:space="preserve">Приложение № 1
к муниципальной программе Вилегодского муниципального округа  Архангельской области «Совершенствование муниципального управления и развития институтов гражданского общества в Вилегодском муниципальном округе»  </t>
  </si>
  <si>
    <t>Ответственный исполнитель –  Управление по организационной работе, по делам ГО и ЧС Администарции Вилегодского муниципального округа Управления образования и культуры Администарции Вилегодского муниципального округа</t>
  </si>
  <si>
    <t>Наименование целевого показателя</t>
  </si>
  <si>
    <t>Единица измерения</t>
  </si>
  <si>
    <t xml:space="preserve"> Значения целевых показателей </t>
  </si>
  <si>
    <t>оценочный период       2020 год</t>
  </si>
  <si>
    <t>процентов</t>
  </si>
  <si>
    <t>человек</t>
  </si>
  <si>
    <t>единиц</t>
  </si>
  <si>
    <t>Наименование целевых показателей муниципальной программы</t>
  </si>
  <si>
    <t>Порядок расчета</t>
  </si>
  <si>
    <t>Источники информации</t>
  </si>
  <si>
    <t xml:space="preserve">(Объемы бюджетных  ассигнований исполненных) /(Объемы бюджетных ассигнований выделенных)  ×100%                                </t>
  </si>
  <si>
    <t>(Доля муниципальных услуг, для которых разработаны административные регламенты предоставления муниципальной услуги/ число муниципальных услуг действующего Перечня муниципальных услуг) х 100%</t>
  </si>
  <si>
    <t>базовый 2019 год</t>
  </si>
  <si>
    <t xml:space="preserve"> 1.1. Исполнение планового объема бюджетных ассигнований выделенных для обеспечения деятельности администрации </t>
  </si>
  <si>
    <t xml:space="preserve">1.2. Доля муниципальных услуг, для которых разработаны административные регламенты предоставления муниципальной услуги, от числа муниципальных услуг действующего Перечня муниципальных услуг </t>
  </si>
  <si>
    <t>1.4. Доля исполнененных судебных актов</t>
  </si>
  <si>
    <t xml:space="preserve"> 1.3. Средняя посещаемость официального сайта в сутки</t>
  </si>
  <si>
    <t>1.5. Доля выполнения предписаний надзорных органов</t>
  </si>
  <si>
    <t xml:space="preserve">2.3. Количество вновь зарегистрированных в течение года социально-ориентированных некоммерческих организаций  </t>
  </si>
  <si>
    <t xml:space="preserve"> 2.2. Количество реализованных проектов ТОС</t>
  </si>
  <si>
    <t xml:space="preserve">2.4. Количество целевых проектов социально-ориентированных некоммерческих организаций, направленных на решение социальных проблем населения Вилегодского муниципального округа которым оказана поддержка  </t>
  </si>
  <si>
    <t>2.5. Количество проведенных в течение года заседаний Общественного Совета Вилегодского муниципального округа</t>
  </si>
  <si>
    <t>2.6. Число старост сельского населенного пункта, получающих выплату компенсации за осуществление полномочий старосты</t>
  </si>
  <si>
    <t>2.7. Число проектов, ежегодно реализуемых в рамках инициативного бюджетирования</t>
  </si>
  <si>
    <t xml:space="preserve">2.1. Доля жителей, вовлеченных в территориальное общественное самоуправление в Вилегодском округе (далее - ТОС), от общего числа жителей </t>
  </si>
  <si>
    <t>3.1. Количество экземляров изданных информационных материалов антикоррупционного содержания (в течение года)</t>
  </si>
  <si>
    <t>3.2. Количество публикаций в СМИ информационных материалов антикоррупционного содержания (в течение года)</t>
  </si>
  <si>
    <t>3.3. Количество проведенных мероприятий по профилактике и противодействию коррупции (в течение года)</t>
  </si>
  <si>
    <t>4.1. Число ежегодно проводимых профориентационных мероприятий</t>
  </si>
  <si>
    <t xml:space="preserve">ПЕРЕЧЕНЬ
целевых показателей муниципальной программы Вилегодского муниципального округа Архангельской области
«Совершенствование муниципального управления и развития институтов гражданского общества в Вилегодском муниципальном округе» </t>
  </si>
  <si>
    <t>4.2. Число студентов, обучающихся по договорам целевого обучения, заключенных с органами местного самоуправления Вилегодского муниципального округа</t>
  </si>
  <si>
    <t>4.3. Число молодых специалистов органов местного самоуправления, которым проводится оплата найма жилых помещений</t>
  </si>
  <si>
    <t>4.4. Число молодых специалистов органов местного самоуправления, которые участвуют в программе наставничества</t>
  </si>
  <si>
    <t>4.5. Количество ежегодно проводимых обучающих занятий с муниципальными служащими</t>
  </si>
  <si>
    <t>4.5. Число лиц, вошедших в кадровый резерв муниципальной службы</t>
  </si>
  <si>
    <t>4.7. Число студентов, проходящих практику в органах местного самоуправления</t>
  </si>
  <si>
    <t>4.10. Число ежегодно проводимых  мероприятий, направленных на чествование ветеранов муниципальной службы</t>
  </si>
  <si>
    <t xml:space="preserve">4.8. Число муниципальных служащих, участвующих в муниципальном конкурсе профессионального мастерства </t>
  </si>
  <si>
    <t>4.9. Число муниципальных служащих, прошедших профессиональную подготовка, переподготовку или повышение квалификации</t>
  </si>
  <si>
    <t>Порядок расчета и источники информации о значениях подпрогрмаммы №1 «Обеспечение деятельности органов местного самоуправления Вилегодского муниципального округа»</t>
  </si>
  <si>
    <t>(Доля исполнененных судебных актов) х 100%</t>
  </si>
  <si>
    <t>(Доля выполнения предписаний надзорных органов) х 100%</t>
  </si>
  <si>
    <t>Администрация Вилегодского муниципального округа (далее - Администрация)</t>
  </si>
  <si>
    <t>На основании данных электронных счетчиков (фактическое значение)</t>
  </si>
  <si>
    <t>Порядок расчета и источники информации о значениях подпрограммы № 2
«Развитие институтов гражданского общества»</t>
  </si>
  <si>
    <t>(Доля жителей, вовлеченных в ТОС) x 100%</t>
  </si>
  <si>
    <t>По данным регулярной отчестности (фактическое значение)</t>
  </si>
  <si>
    <t>Порядок расчета и источники информации о значениях подпрограмма № 3 «Профилактика и противодействие коррупции в Вилегодском муниципальном округе»</t>
  </si>
  <si>
    <t>Порядок расчета и источники информации о значениях подпрограммы № 4 "Развитие кадрового потенциала муниципальной службы"</t>
  </si>
  <si>
    <t>Задача № 1.5. Обеспечение деятельности ликвидационных комиссий</t>
  </si>
  <si>
    <t>1.5.8. Софинансирование выплаты выходных пособий  и сохранения среднего месячного заработка на период трудоустройства в связи с ликвидаций органов местного самоуправления, вследствие создания муниципального округа</t>
  </si>
  <si>
    <t>1.1.2. Обеспечение деятельности Вилегодского территориального отдела</t>
  </si>
  <si>
    <t>1.1.3. Обеспечение деятельности Павловского территориального отдела</t>
  </si>
  <si>
    <t>1.1.4. Обеспечение деятельности Никольского территориального отдела</t>
  </si>
  <si>
    <t>1.1.5. Обеспечение деятельности Селянского территориального отдела</t>
  </si>
  <si>
    <t>1.1.6. Оплата проезда к месту отдыха</t>
  </si>
  <si>
    <t>1.1.8. Расходы на выполнение предписаний надзорных органов</t>
  </si>
  <si>
    <t>1.1.9. Меры социальной поддержки отдельным категориям лиц, замещавших муниципальные должности, в следствие досрочного прекращения их полномочий в связи с созданием муниципального округа Архангельской области</t>
  </si>
  <si>
    <t>4.2.5. Стимулирование лиц, активно участвующих в иных мероприятиях по совершенствованию кадрового потенциала муниципальной службы</t>
  </si>
  <si>
    <t>проведено не менее 2 мероприятий в год</t>
  </si>
  <si>
    <t>4.2.7. Проведение конкурса профессионального мастерства муниципальных служащих</t>
  </si>
  <si>
    <t>4.9. Число муниципальных служащих, прошедших профессиональную подготовку, переподготовку или повышение квалификации</t>
  </si>
  <si>
    <t>прошли обучение  не менее 5 сотрудников в год</t>
  </si>
  <si>
    <t>1.3.3.Осуществление первичного воинского учета на территориях, где отсутствуют военные комиссариаты</t>
  </si>
  <si>
    <t>0.0</t>
  </si>
  <si>
    <t>4.2.6. Проведение мероприятий по развитию кадрового потенциала на базе органов местного самоуправления Вилегодского муниципального округа</t>
  </si>
  <si>
    <t xml:space="preserve">1.1.7.Прочие расходы </t>
  </si>
  <si>
    <t>реализация не менее 15 инициативных проектов в год</t>
  </si>
  <si>
    <t>реализация не менее 5 проектов в год</t>
  </si>
  <si>
    <t>4.2.1. Стимулирование лиц, участвующих в программе наставничества в отношении молодых специалистов</t>
  </si>
  <si>
    <t>Ожидаемые конечные результаты реализации мероприятий</t>
  </si>
  <si>
    <t xml:space="preserve">1.1.10.Обеспечение взаимодействия граждан и органов местного самоуправления с использование платформы обратной связи 
</t>
  </si>
  <si>
    <t>Администрация, отраслевые (функциональные) и территориальные органы Администрации</t>
  </si>
  <si>
    <t>1.6 Доля государственных и муниципальных услуг, предоставляемых с использованием Единого портала государственных и муниципальных услуг, по которым обеспечена техническая возможность предоставления с ЕПГУ</t>
  </si>
  <si>
    <t>1.8. Доля обращений за получением массовых социально-значимых государственных и муниципальных услуг в электронном виде с использованием ЕПГУ, без необходимости личного посещения органов государственной власти, органов местного самоуправления и МФЦ, от общего количества таких услуг</t>
  </si>
  <si>
    <t>1.9 Уровень удовлетворенности качеством предоставления массовых социально значимых государственных и муниципальных услуг в электронном виде с использованием ЕПГУ</t>
  </si>
  <si>
    <t>балл</t>
  </si>
  <si>
    <t>-</t>
  </si>
  <si>
    <t>1.7. Доля государственных и муниципальных услуг, предоставляемых органами местного самоуправления в реестровой модели и/или в проактивном режиме с представлением результата в  в электронном виде на ЕПГУ, от общего количества государственных и муниципальных услуг, по которым обеспечена техническая возможность предоставления в реестровой модели и/или проактивном режиме</t>
  </si>
  <si>
    <t>1717.9</t>
  </si>
  <si>
    <t xml:space="preserve"> ПЕРЕЧЕНЬ
мероприятий муниципальной программы Вилегодского муниципального округа Архангельской области
«Совершенствование муниципального управления и развитие институтов гражданского общества в Вилегодском муниципальном округе»</t>
  </si>
  <si>
    <t>Приложение № 2
к муниципальной программе Вилегодского муниципального округа Архангельской области 
«Совершенствование муниципального управления и развитие институтов гражданского общества в Вилегодском муниципальном округе»</t>
  </si>
  <si>
    <t>оплата расходов к проезду к месту отдыха</t>
  </si>
  <si>
    <t>исполнение судебных актов, оплата налогов</t>
  </si>
  <si>
    <t xml:space="preserve">исполнение предписаний в срок,оплата расходов </t>
  </si>
  <si>
    <t>обеспечение  Администрации доступом в сеть Интернет, телефонной и сотовой связью</t>
  </si>
  <si>
    <t>2.5.1. Реализация проектов в рамках инициативного бюджетирования</t>
  </si>
  <si>
    <t xml:space="preserve">Администрация </t>
  </si>
  <si>
    <t>организация взаимодействия граждан и органов местного самоуправления с использованием платформы обратной связи на базе Администрации</t>
  </si>
  <si>
    <t>вовлечение в мероприятия по совершенствованию кадрового потенциала муниципальной службы не менее 10 процентов муниципальных служащих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</si>
</sst>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2" xfId="0" applyFont="1" applyFill="1" applyBorder="1" applyAlignment="1">
      <alignment horizontal="left" vertical="center" wrapText="1"/>
    </xf>
    <xf numFmtId="0" fontId="4" fillId="0" borderId="0" xfId="0" applyFont="1" applyFill="1"/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0" xfId="0" applyBorder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4" fillId="0" borderId="0" xfId="0" applyFont="1" applyFill="1" applyBorder="1"/>
    <xf numFmtId="0" fontId="0" fillId="0" borderId="0" xfId="0" applyFill="1"/>
    <xf numFmtId="0" fontId="10" fillId="0" borderId="0" xfId="0" applyFont="1" applyFill="1"/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0" fillId="0" borderId="0" xfId="0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 wrapText="1"/>
    </xf>
    <xf numFmtId="4" fontId="4" fillId="0" borderId="0" xfId="0" applyNumberFormat="1" applyFont="1" applyFill="1"/>
    <xf numFmtId="0" fontId="1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4" fillId="2" borderId="0" xfId="0" applyFont="1" applyFill="1" applyBorder="1"/>
    <xf numFmtId="0" fontId="4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/>
    </xf>
    <xf numFmtId="0" fontId="0" fillId="0" borderId="0" xfId="0" applyBorder="1"/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wrapText="1"/>
    </xf>
    <xf numFmtId="0" fontId="1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571500</xdr:colOff>
      <xdr:row>68</xdr:row>
      <xdr:rowOff>376237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CC049DE-B5E2-4B5A-8699-9521F272071F}"/>
            </a:ext>
          </a:extLst>
        </xdr:cNvPr>
        <xdr:cNvSpPr txBox="1"/>
      </xdr:nvSpPr>
      <xdr:spPr>
        <a:xfrm>
          <a:off x="7058025" y="395335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19051</xdr:colOff>
      <xdr:row>25</xdr:row>
      <xdr:rowOff>0</xdr:rowOff>
    </xdr:from>
    <xdr:ext cx="495300" cy="25717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6BE5019-93BD-4633-8396-81812CF88729}"/>
            </a:ext>
          </a:extLst>
        </xdr:cNvPr>
        <xdr:cNvSpPr txBox="1"/>
      </xdr:nvSpPr>
      <xdr:spPr>
        <a:xfrm>
          <a:off x="3152776" y="25584149"/>
          <a:ext cx="495300" cy="2571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endParaRPr lang="ru-RU" sz="10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oneCellAnchor>
    <xdr:from>
      <xdr:col>5</xdr:col>
      <xdr:colOff>571500</xdr:colOff>
      <xdr:row>64</xdr:row>
      <xdr:rowOff>376237</xdr:rowOff>
    </xdr:from>
    <xdr:ext cx="65" cy="17222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8D644D0-959D-4702-8B22-25744D05906A}"/>
            </a:ext>
          </a:extLst>
        </xdr:cNvPr>
        <xdr:cNvSpPr txBox="1"/>
      </xdr:nvSpPr>
      <xdr:spPr>
        <a:xfrm>
          <a:off x="7027333" y="3518482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571500</xdr:colOff>
      <xdr:row>62</xdr:row>
      <xdr:rowOff>376237</xdr:rowOff>
    </xdr:from>
    <xdr:ext cx="65" cy="17222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D3A34B1C-E297-41F7-8889-22133049EBEC}"/>
            </a:ext>
          </a:extLst>
        </xdr:cNvPr>
        <xdr:cNvSpPr txBox="1"/>
      </xdr:nvSpPr>
      <xdr:spPr>
        <a:xfrm>
          <a:off x="7027333" y="3429582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opLeftCell="A37" zoomScale="77" zoomScaleNormal="77" workbookViewId="0">
      <selection activeCell="V14" sqref="V14"/>
    </sheetView>
  </sheetViews>
  <sheetFormatPr defaultRowHeight="15" x14ac:dyDescent="0.25"/>
  <cols>
    <col min="1" max="1" width="19.5703125" customWidth="1"/>
    <col min="2" max="2" width="26.5703125" customWidth="1"/>
    <col min="3" max="3" width="20.7109375" customWidth="1"/>
    <col min="4" max="4" width="15.85546875" customWidth="1"/>
    <col min="5" max="5" width="15.140625" customWidth="1"/>
    <col min="6" max="6" width="14.42578125" customWidth="1"/>
    <col min="7" max="7" width="15.140625" customWidth="1"/>
    <col min="8" max="8" width="14.42578125" customWidth="1"/>
    <col min="9" max="9" width="17.42578125" customWidth="1"/>
  </cols>
  <sheetData>
    <row r="1" spans="1:12" ht="9" customHeight="1" x14ac:dyDescent="0.25">
      <c r="F1" s="39"/>
      <c r="G1" s="40"/>
      <c r="H1" s="40"/>
      <c r="I1" s="40"/>
    </row>
    <row r="2" spans="1:12" ht="15.75" x14ac:dyDescent="0.25">
      <c r="A2" s="3"/>
      <c r="F2" s="41"/>
      <c r="G2" s="42"/>
      <c r="H2" s="42"/>
      <c r="I2" s="42"/>
    </row>
    <row r="3" spans="1:12" ht="60.75" customHeight="1" x14ac:dyDescent="0.25">
      <c r="A3" s="3"/>
      <c r="F3" s="43"/>
      <c r="G3" s="43"/>
      <c r="H3" s="43"/>
      <c r="I3" s="43"/>
    </row>
    <row r="4" spans="1:12" ht="15.75" customHeight="1" x14ac:dyDescent="0.25">
      <c r="A4" s="44"/>
      <c r="B4" s="45"/>
      <c r="C4" s="45"/>
      <c r="D4" s="45"/>
      <c r="E4" s="45"/>
      <c r="F4" s="45"/>
      <c r="G4" s="45"/>
      <c r="H4" s="45"/>
      <c r="I4" s="45"/>
    </row>
    <row r="5" spans="1:12" ht="66.75" customHeight="1" x14ac:dyDescent="0.25">
      <c r="A5" s="45"/>
      <c r="B5" s="45"/>
      <c r="C5" s="45"/>
      <c r="D5" s="45"/>
      <c r="E5" s="45"/>
      <c r="F5" s="45"/>
      <c r="G5" s="45"/>
      <c r="H5" s="45"/>
      <c r="I5" s="45"/>
    </row>
    <row r="6" spans="1:12" ht="53.25" customHeight="1" x14ac:dyDescent="0.25">
      <c r="A6" s="46"/>
      <c r="B6" s="47"/>
      <c r="C6" s="47"/>
      <c r="D6" s="47"/>
      <c r="E6" s="47"/>
      <c r="F6" s="47"/>
      <c r="G6" s="47"/>
      <c r="H6" s="47"/>
      <c r="I6" s="47"/>
    </row>
    <row r="7" spans="1:12" ht="46.5" customHeight="1" x14ac:dyDescent="0.25">
      <c r="A7" s="4"/>
    </row>
    <row r="9" spans="1:12" ht="12.75" customHeight="1" x14ac:dyDescent="0.25"/>
    <row r="11" spans="1:12" x14ac:dyDescent="0.25">
      <c r="L11" s="21"/>
    </row>
  </sheetData>
  <mergeCells count="4">
    <mergeCell ref="F1:I1"/>
    <mergeCell ref="F2:I3"/>
    <mergeCell ref="A4:I5"/>
    <mergeCell ref="A6:I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16"/>
  <sheetViews>
    <sheetView tabSelected="1" view="pageBreakPreview" zoomScale="60" zoomScaleNormal="62" workbookViewId="0">
      <selection activeCell="Q241" sqref="Q241"/>
    </sheetView>
  </sheetViews>
  <sheetFormatPr defaultRowHeight="15" x14ac:dyDescent="0.25"/>
  <cols>
    <col min="1" max="1" width="32" style="15" customWidth="1"/>
    <col min="2" max="2" width="26.5703125" style="15" customWidth="1"/>
    <col min="3" max="3" width="22.42578125" style="15" customWidth="1"/>
    <col min="4" max="4" width="20" style="2" customWidth="1"/>
    <col min="5" max="5" width="16.85546875" style="2" customWidth="1"/>
    <col min="6" max="6" width="18.5703125" style="2" customWidth="1"/>
    <col min="7" max="7" width="16.85546875" style="2" customWidth="1"/>
    <col min="8" max="8" width="18.42578125" style="2" customWidth="1"/>
    <col min="9" max="9" width="20.140625" style="2" customWidth="1"/>
    <col min="10" max="10" width="15.85546875" style="2" customWidth="1"/>
    <col min="11" max="11" width="26.28515625" style="2" customWidth="1"/>
    <col min="12" max="15" width="9.140625" style="16"/>
    <col min="16" max="16" width="12.42578125" style="16" bestFit="1" customWidth="1"/>
    <col min="17" max="17" width="18.85546875" style="16" customWidth="1"/>
    <col min="18" max="18" width="14.7109375" style="16" customWidth="1"/>
    <col min="19" max="16384" width="9.140625" style="16"/>
  </cols>
  <sheetData>
    <row r="1" spans="1:18" x14ac:dyDescent="0.25">
      <c r="A1" s="28"/>
      <c r="B1" s="28"/>
      <c r="C1" s="28"/>
      <c r="D1" s="29"/>
      <c r="E1" s="29"/>
      <c r="F1" s="29"/>
      <c r="G1" s="29"/>
      <c r="H1" s="29"/>
      <c r="I1" s="29"/>
      <c r="J1" s="29"/>
      <c r="K1" s="29"/>
    </row>
    <row r="2" spans="1:18" ht="15" customHeight="1" x14ac:dyDescent="0.25">
      <c r="A2" s="28"/>
      <c r="B2" s="28"/>
      <c r="C2" s="28"/>
      <c r="D2" s="29"/>
      <c r="E2" s="29"/>
      <c r="F2" s="29"/>
      <c r="G2" s="29"/>
      <c r="H2" s="61"/>
      <c r="I2" s="61"/>
      <c r="J2" s="61"/>
      <c r="K2" s="61"/>
    </row>
    <row r="3" spans="1:18" ht="100.5" customHeight="1" x14ac:dyDescent="0.25">
      <c r="A3" s="28"/>
      <c r="B3" s="28"/>
      <c r="C3" s="28"/>
      <c r="D3" s="29"/>
      <c r="E3" s="29"/>
      <c r="F3" s="29"/>
      <c r="G3" s="29"/>
      <c r="H3" s="62" t="s">
        <v>213</v>
      </c>
      <c r="I3" s="63"/>
      <c r="J3" s="63"/>
      <c r="K3" s="63"/>
    </row>
    <row r="4" spans="1:18" ht="15.75" customHeight="1" x14ac:dyDescent="0.25">
      <c r="A4" s="65" t="s">
        <v>212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8" ht="15.75" customHeight="1" x14ac:dyDescent="0.25">
      <c r="A5" s="65"/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8" ht="36.75" customHeight="1" x14ac:dyDescent="0.25">
      <c r="A6" s="65"/>
      <c r="B6" s="65"/>
      <c r="C6" s="65"/>
      <c r="D6" s="65"/>
      <c r="E6" s="65"/>
      <c r="F6" s="65"/>
      <c r="G6" s="65"/>
      <c r="H6" s="65"/>
      <c r="I6" s="65"/>
      <c r="J6" s="66"/>
      <c r="K6" s="66"/>
    </row>
    <row r="7" spans="1:18" s="17" customFormat="1" ht="39.75" customHeight="1" x14ac:dyDescent="0.25">
      <c r="A7" s="51" t="s">
        <v>32</v>
      </c>
      <c r="B7" s="51" t="s">
        <v>1</v>
      </c>
      <c r="C7" s="51" t="s">
        <v>2</v>
      </c>
      <c r="D7" s="51" t="s">
        <v>3</v>
      </c>
      <c r="E7" s="51"/>
      <c r="F7" s="51"/>
      <c r="G7" s="51"/>
      <c r="H7" s="51"/>
      <c r="I7" s="67"/>
      <c r="J7" s="67"/>
      <c r="K7" s="51" t="s">
        <v>202</v>
      </c>
    </row>
    <row r="8" spans="1:18" s="17" customFormat="1" ht="63" customHeight="1" x14ac:dyDescent="0.25">
      <c r="A8" s="51"/>
      <c r="B8" s="51"/>
      <c r="C8" s="51"/>
      <c r="D8" s="30" t="s">
        <v>4</v>
      </c>
      <c r="E8" s="30" t="s">
        <v>10</v>
      </c>
      <c r="F8" s="30" t="s">
        <v>11</v>
      </c>
      <c r="G8" s="30" t="s">
        <v>12</v>
      </c>
      <c r="H8" s="30" t="s">
        <v>13</v>
      </c>
      <c r="I8" s="30" t="s">
        <v>14</v>
      </c>
      <c r="J8" s="30" t="s">
        <v>15</v>
      </c>
      <c r="K8" s="51"/>
    </row>
    <row r="9" spans="1:18" ht="40.5" customHeight="1" x14ac:dyDescent="0.25">
      <c r="A9" s="64" t="s">
        <v>52</v>
      </c>
      <c r="B9" s="64"/>
      <c r="C9" s="64"/>
      <c r="D9" s="64"/>
      <c r="E9" s="64"/>
      <c r="F9" s="64"/>
      <c r="G9" s="64"/>
      <c r="H9" s="64"/>
      <c r="I9" s="64"/>
      <c r="J9" s="64"/>
      <c r="K9" s="64"/>
    </row>
    <row r="10" spans="1:18" ht="30" customHeight="1" x14ac:dyDescent="0.25">
      <c r="A10" s="51" t="s">
        <v>51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</row>
    <row r="11" spans="1:18" ht="31.5" customHeight="1" x14ac:dyDescent="0.25">
      <c r="A11" s="52" t="s">
        <v>35</v>
      </c>
      <c r="B11" s="48" t="s">
        <v>54</v>
      </c>
      <c r="C11" s="27" t="s">
        <v>5</v>
      </c>
      <c r="D11" s="31">
        <f>SUM(E11:J11)</f>
        <v>145812.5</v>
      </c>
      <c r="E11" s="32">
        <f t="shared" ref="E11:H11" si="0">SUM(E12:E15)</f>
        <v>32786.5</v>
      </c>
      <c r="F11" s="32">
        <f>SUM(F12:F15)</f>
        <v>34522</v>
      </c>
      <c r="G11" s="32">
        <f t="shared" si="0"/>
        <v>37675.9</v>
      </c>
      <c r="H11" s="32">
        <f t="shared" si="0"/>
        <v>10147.9</v>
      </c>
      <c r="I11" s="32">
        <v>11580.2</v>
      </c>
      <c r="J11" s="32">
        <f>SUM(J12:J15)</f>
        <v>19100</v>
      </c>
      <c r="K11" s="48" t="s">
        <v>33</v>
      </c>
    </row>
    <row r="12" spans="1:18" ht="31.5" x14ac:dyDescent="0.25">
      <c r="A12" s="52"/>
      <c r="B12" s="48"/>
      <c r="C12" s="26" t="s">
        <v>16</v>
      </c>
      <c r="D12" s="34">
        <f t="shared" ref="D12:D13" si="1">SUM(E12:J12)</f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48"/>
    </row>
    <row r="13" spans="1:18" ht="31.5" x14ac:dyDescent="0.25">
      <c r="A13" s="52"/>
      <c r="B13" s="48"/>
      <c r="C13" s="26" t="s">
        <v>8</v>
      </c>
      <c r="D13" s="34">
        <f t="shared" si="1"/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48"/>
    </row>
    <row r="14" spans="1:18" ht="31.5" x14ac:dyDescent="0.25">
      <c r="A14" s="52"/>
      <c r="B14" s="48"/>
      <c r="C14" s="26" t="s">
        <v>0</v>
      </c>
      <c r="D14" s="34">
        <f>SUM(E14:J14)</f>
        <v>145812.5</v>
      </c>
      <c r="E14" s="35">
        <v>32786.5</v>
      </c>
      <c r="F14" s="35">
        <v>34522</v>
      </c>
      <c r="G14" s="35">
        <v>37675.9</v>
      </c>
      <c r="H14" s="35">
        <v>10147.9</v>
      </c>
      <c r="I14" s="35">
        <v>11580.2</v>
      </c>
      <c r="J14" s="35">
        <v>19100</v>
      </c>
      <c r="K14" s="48"/>
      <c r="P14" s="20"/>
      <c r="R14" s="20"/>
    </row>
    <row r="15" spans="1:18" ht="31.5" x14ac:dyDescent="0.25">
      <c r="A15" s="52"/>
      <c r="B15" s="48"/>
      <c r="C15" s="26" t="s">
        <v>9</v>
      </c>
      <c r="D15" s="34">
        <f>SUM(E15:J15)</f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48"/>
    </row>
    <row r="16" spans="1:18" ht="16.5" x14ac:dyDescent="0.25">
      <c r="A16" s="52" t="s">
        <v>183</v>
      </c>
      <c r="B16" s="48" t="s">
        <v>22</v>
      </c>
      <c r="C16" s="27" t="s">
        <v>5</v>
      </c>
      <c r="D16" s="31">
        <f>SUM(E16:J16)</f>
        <v>17943.3</v>
      </c>
      <c r="E16" s="32">
        <v>3813.6</v>
      </c>
      <c r="F16" s="32">
        <v>4685.5</v>
      </c>
      <c r="G16" s="32">
        <v>4411.2</v>
      </c>
      <c r="H16" s="32">
        <v>1170</v>
      </c>
      <c r="I16" s="32">
        <f>I19</f>
        <v>1185</v>
      </c>
      <c r="J16" s="32">
        <f>J19</f>
        <v>2678</v>
      </c>
      <c r="K16" s="48" t="s">
        <v>17</v>
      </c>
    </row>
    <row r="17" spans="1:11" ht="31.5" x14ac:dyDescent="0.25">
      <c r="A17" s="52"/>
      <c r="B17" s="48"/>
      <c r="C17" s="26" t="s">
        <v>16</v>
      </c>
      <c r="D17" s="33">
        <f>SUM(E17:J17)</f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48"/>
    </row>
    <row r="18" spans="1:11" ht="31.5" x14ac:dyDescent="0.25">
      <c r="A18" s="52"/>
      <c r="B18" s="48"/>
      <c r="C18" s="26" t="s">
        <v>8</v>
      </c>
      <c r="D18" s="33">
        <f t="shared" ref="D18:D20" si="2">SUM(E18:J18)</f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48"/>
    </row>
    <row r="19" spans="1:11" ht="31.5" x14ac:dyDescent="0.25">
      <c r="A19" s="52"/>
      <c r="B19" s="48"/>
      <c r="C19" s="26" t="s">
        <v>0</v>
      </c>
      <c r="D19" s="33">
        <f t="shared" si="2"/>
        <v>17943.3</v>
      </c>
      <c r="E19" s="33">
        <v>3813.6</v>
      </c>
      <c r="F19" s="36">
        <v>4685.5</v>
      </c>
      <c r="G19" s="36">
        <v>4411.2</v>
      </c>
      <c r="H19" s="34">
        <v>1170</v>
      </c>
      <c r="I19" s="34">
        <v>1185</v>
      </c>
      <c r="J19" s="34">
        <v>2678</v>
      </c>
      <c r="K19" s="48"/>
    </row>
    <row r="20" spans="1:11" ht="31.5" x14ac:dyDescent="0.25">
      <c r="A20" s="52"/>
      <c r="B20" s="48"/>
      <c r="C20" s="26" t="s">
        <v>9</v>
      </c>
      <c r="D20" s="33">
        <f t="shared" si="2"/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48"/>
    </row>
    <row r="21" spans="1:11" ht="16.5" x14ac:dyDescent="0.25">
      <c r="A21" s="52" t="s">
        <v>184</v>
      </c>
      <c r="B21" s="48" t="s">
        <v>23</v>
      </c>
      <c r="C21" s="27" t="s">
        <v>5</v>
      </c>
      <c r="D21" s="31">
        <f>SUM(E21:J21)</f>
        <v>15247.2</v>
      </c>
      <c r="E21" s="32">
        <f>SUM(E22:E25)</f>
        <v>3161</v>
      </c>
      <c r="F21" s="32">
        <f t="shared" ref="F21:I21" si="3">SUM(F22:F25)</f>
        <v>3607.8</v>
      </c>
      <c r="G21" s="32">
        <f t="shared" si="3"/>
        <v>3858.4</v>
      </c>
      <c r="H21" s="32">
        <f t="shared" si="3"/>
        <v>1025</v>
      </c>
      <c r="I21" s="32">
        <f t="shared" si="3"/>
        <v>1040</v>
      </c>
      <c r="J21" s="32">
        <f>SUM(J22:J25)</f>
        <v>2555</v>
      </c>
      <c r="K21" s="48" t="s">
        <v>18</v>
      </c>
    </row>
    <row r="22" spans="1:11" ht="31.5" x14ac:dyDescent="0.25">
      <c r="A22" s="52"/>
      <c r="B22" s="48"/>
      <c r="C22" s="26" t="s">
        <v>16</v>
      </c>
      <c r="D22" s="33">
        <f t="shared" ref="D22:D24" si="4">SUM(E22:J22)</f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48"/>
    </row>
    <row r="23" spans="1:11" ht="31.5" x14ac:dyDescent="0.25">
      <c r="A23" s="52"/>
      <c r="B23" s="48"/>
      <c r="C23" s="26" t="s">
        <v>8</v>
      </c>
      <c r="D23" s="33">
        <f t="shared" si="4"/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48"/>
    </row>
    <row r="24" spans="1:11" ht="31.5" x14ac:dyDescent="0.25">
      <c r="A24" s="52"/>
      <c r="B24" s="48"/>
      <c r="C24" s="26" t="s">
        <v>0</v>
      </c>
      <c r="D24" s="33">
        <f t="shared" si="4"/>
        <v>15247.2</v>
      </c>
      <c r="E24" s="33">
        <v>3161</v>
      </c>
      <c r="F24" s="33">
        <v>3607.8</v>
      </c>
      <c r="G24" s="33">
        <v>3858.4</v>
      </c>
      <c r="H24" s="34">
        <v>1025</v>
      </c>
      <c r="I24" s="34">
        <v>1040</v>
      </c>
      <c r="J24" s="34">
        <v>2555</v>
      </c>
      <c r="K24" s="48"/>
    </row>
    <row r="25" spans="1:11" ht="31.5" x14ac:dyDescent="0.25">
      <c r="A25" s="52"/>
      <c r="B25" s="48"/>
      <c r="C25" s="26" t="s">
        <v>9</v>
      </c>
      <c r="D25" s="33">
        <f>SUM(E25:J25)</f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48"/>
    </row>
    <row r="26" spans="1:11" ht="16.5" x14ac:dyDescent="0.25">
      <c r="A26" s="52" t="s">
        <v>185</v>
      </c>
      <c r="B26" s="48" t="s">
        <v>24</v>
      </c>
      <c r="C26" s="27" t="s">
        <v>5</v>
      </c>
      <c r="D26" s="31">
        <f>SUM(E26:J26)</f>
        <v>17070.900000000001</v>
      </c>
      <c r="E26" s="32">
        <f t="shared" ref="E26:F26" si="5">SUM(E27:E30)</f>
        <v>3497.7</v>
      </c>
      <c r="F26" s="32">
        <f t="shared" si="5"/>
        <v>4266</v>
      </c>
      <c r="G26" s="32">
        <v>4391.2</v>
      </c>
      <c r="H26" s="32">
        <v>1143</v>
      </c>
      <c r="I26" s="32">
        <v>1145</v>
      </c>
      <c r="J26" s="32">
        <v>2628</v>
      </c>
      <c r="K26" s="48" t="s">
        <v>18</v>
      </c>
    </row>
    <row r="27" spans="1:11" ht="31.5" x14ac:dyDescent="0.25">
      <c r="A27" s="52"/>
      <c r="B27" s="48"/>
      <c r="C27" s="26" t="s">
        <v>16</v>
      </c>
      <c r="D27" s="33">
        <f t="shared" ref="D27:D30" si="6">SUM(E27:J27)</f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48"/>
    </row>
    <row r="28" spans="1:11" ht="31.5" x14ac:dyDescent="0.25">
      <c r="A28" s="52"/>
      <c r="B28" s="48"/>
      <c r="C28" s="26" t="s">
        <v>8</v>
      </c>
      <c r="D28" s="33">
        <f t="shared" si="6"/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48"/>
    </row>
    <row r="29" spans="1:11" ht="31.5" x14ac:dyDescent="0.25">
      <c r="A29" s="52"/>
      <c r="B29" s="48"/>
      <c r="C29" s="26" t="s">
        <v>0</v>
      </c>
      <c r="D29" s="33">
        <f t="shared" si="6"/>
        <v>17061.900000000001</v>
      </c>
      <c r="E29" s="33">
        <v>3497.7</v>
      </c>
      <c r="F29" s="33">
        <v>4266</v>
      </c>
      <c r="G29" s="33">
        <v>4391.2</v>
      </c>
      <c r="H29" s="34">
        <v>1134</v>
      </c>
      <c r="I29" s="34">
        <v>1145</v>
      </c>
      <c r="J29" s="34">
        <v>2628</v>
      </c>
      <c r="K29" s="48"/>
    </row>
    <row r="30" spans="1:11" ht="31.5" x14ac:dyDescent="0.25">
      <c r="A30" s="52"/>
      <c r="B30" s="48"/>
      <c r="C30" s="26" t="s">
        <v>9</v>
      </c>
      <c r="D30" s="33">
        <f t="shared" si="6"/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48"/>
    </row>
    <row r="31" spans="1:11" s="2" customFormat="1" ht="16.5" x14ac:dyDescent="0.25">
      <c r="A31" s="57" t="s">
        <v>186</v>
      </c>
      <c r="B31" s="48" t="s">
        <v>25</v>
      </c>
      <c r="C31" s="27" t="s">
        <v>5</v>
      </c>
      <c r="D31" s="31">
        <f>SUM(E31:J31)</f>
        <v>14237.599999999999</v>
      </c>
      <c r="E31" s="32">
        <f t="shared" ref="E31:I31" si="7">SUM(E32:E35)</f>
        <v>3129.8</v>
      </c>
      <c r="F31" s="32">
        <f t="shared" si="7"/>
        <v>3749.2</v>
      </c>
      <c r="G31" s="32">
        <f t="shared" si="7"/>
        <v>3655.8</v>
      </c>
      <c r="H31" s="32">
        <f t="shared" si="7"/>
        <v>831.8</v>
      </c>
      <c r="I31" s="32">
        <f t="shared" si="7"/>
        <v>834</v>
      </c>
      <c r="J31" s="32">
        <f>SUM(J32:J35)</f>
        <v>2037</v>
      </c>
      <c r="K31" s="48" t="s">
        <v>18</v>
      </c>
    </row>
    <row r="32" spans="1:11" s="2" customFormat="1" ht="31.5" x14ac:dyDescent="0.25">
      <c r="A32" s="57"/>
      <c r="B32" s="48"/>
      <c r="C32" s="26" t="s">
        <v>16</v>
      </c>
      <c r="D32" s="33">
        <f t="shared" ref="D32:D35" si="8">SUM(E32:J32)</f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48"/>
    </row>
    <row r="33" spans="1:17" s="2" customFormat="1" ht="31.5" x14ac:dyDescent="0.25">
      <c r="A33" s="57"/>
      <c r="B33" s="48"/>
      <c r="C33" s="26" t="s">
        <v>8</v>
      </c>
      <c r="D33" s="33">
        <f t="shared" si="8"/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48"/>
    </row>
    <row r="34" spans="1:17" s="2" customFormat="1" ht="31.5" x14ac:dyDescent="0.25">
      <c r="A34" s="57"/>
      <c r="B34" s="48"/>
      <c r="C34" s="26" t="s">
        <v>0</v>
      </c>
      <c r="D34" s="33">
        <f t="shared" si="8"/>
        <v>14237.599999999999</v>
      </c>
      <c r="E34" s="33">
        <v>3129.8</v>
      </c>
      <c r="F34" s="33">
        <v>3749.2</v>
      </c>
      <c r="G34" s="33">
        <v>3655.8</v>
      </c>
      <c r="H34" s="34">
        <v>831.8</v>
      </c>
      <c r="I34" s="34">
        <v>834</v>
      </c>
      <c r="J34" s="34">
        <v>2037</v>
      </c>
      <c r="K34" s="48"/>
    </row>
    <row r="35" spans="1:17" s="2" customFormat="1" ht="31.5" x14ac:dyDescent="0.25">
      <c r="A35" s="57"/>
      <c r="B35" s="48"/>
      <c r="C35" s="26" t="s">
        <v>9</v>
      </c>
      <c r="D35" s="33">
        <f t="shared" si="8"/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48"/>
    </row>
    <row r="36" spans="1:17" s="2" customFormat="1" ht="16.5" x14ac:dyDescent="0.25">
      <c r="A36" s="57" t="s">
        <v>187</v>
      </c>
      <c r="B36" s="48" t="s">
        <v>55</v>
      </c>
      <c r="C36" s="27" t="s">
        <v>5</v>
      </c>
      <c r="D36" s="31">
        <f>SUM(E36:J36)</f>
        <v>925</v>
      </c>
      <c r="E36" s="32">
        <f t="shared" ref="E36:I36" si="9">SUM(E37:E40)</f>
        <v>196</v>
      </c>
      <c r="F36" s="32">
        <v>329</v>
      </c>
      <c r="G36" s="32">
        <f t="shared" si="9"/>
        <v>400</v>
      </c>
      <c r="H36" s="32">
        <f t="shared" si="9"/>
        <v>0</v>
      </c>
      <c r="I36" s="32">
        <f t="shared" si="9"/>
        <v>0</v>
      </c>
      <c r="J36" s="32">
        <f>SUM(J37:J40)</f>
        <v>0</v>
      </c>
      <c r="K36" s="48" t="s">
        <v>214</v>
      </c>
    </row>
    <row r="37" spans="1:17" s="2" customFormat="1" ht="31.5" x14ac:dyDescent="0.25">
      <c r="A37" s="57"/>
      <c r="B37" s="48"/>
      <c r="C37" s="26" t="s">
        <v>16</v>
      </c>
      <c r="D37" s="33">
        <f t="shared" ref="D37:D40" si="10">SUM(E37:J37)</f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48"/>
    </row>
    <row r="38" spans="1:17" s="2" customFormat="1" ht="31.5" x14ac:dyDescent="0.25">
      <c r="A38" s="57"/>
      <c r="B38" s="48"/>
      <c r="C38" s="26" t="s">
        <v>8</v>
      </c>
      <c r="D38" s="33">
        <f t="shared" si="10"/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48"/>
    </row>
    <row r="39" spans="1:17" s="2" customFormat="1" ht="31.5" x14ac:dyDescent="0.25">
      <c r="A39" s="57"/>
      <c r="B39" s="48"/>
      <c r="C39" s="26" t="s">
        <v>0</v>
      </c>
      <c r="D39" s="33">
        <f t="shared" si="10"/>
        <v>975</v>
      </c>
      <c r="E39" s="34">
        <v>196</v>
      </c>
      <c r="F39" s="34">
        <v>379</v>
      </c>
      <c r="G39" s="34">
        <v>400</v>
      </c>
      <c r="H39" s="34">
        <v>0</v>
      </c>
      <c r="I39" s="34">
        <v>0</v>
      </c>
      <c r="J39" s="34">
        <v>0</v>
      </c>
      <c r="K39" s="48"/>
    </row>
    <row r="40" spans="1:17" s="2" customFormat="1" ht="31.5" x14ac:dyDescent="0.25">
      <c r="A40" s="57"/>
      <c r="B40" s="48"/>
      <c r="C40" s="26" t="s">
        <v>9</v>
      </c>
      <c r="D40" s="33">
        <f t="shared" si="10"/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48"/>
    </row>
    <row r="41" spans="1:17" s="2" customFormat="1" ht="31.5" customHeight="1" x14ac:dyDescent="0.25">
      <c r="A41" s="57" t="s">
        <v>198</v>
      </c>
      <c r="B41" s="48" t="s">
        <v>55</v>
      </c>
      <c r="C41" s="27" t="s">
        <v>5</v>
      </c>
      <c r="D41" s="31">
        <f>SUM(E41:J41)</f>
        <v>2778.5</v>
      </c>
      <c r="E41" s="32">
        <f t="shared" ref="E41:I41" si="11">SUM(E42:E45)</f>
        <v>1483.3</v>
      </c>
      <c r="F41" s="32">
        <v>400.2</v>
      </c>
      <c r="G41" s="32">
        <f t="shared" si="11"/>
        <v>295</v>
      </c>
      <c r="H41" s="32">
        <f t="shared" si="11"/>
        <v>200</v>
      </c>
      <c r="I41" s="32">
        <f t="shared" si="11"/>
        <v>200</v>
      </c>
      <c r="J41" s="32">
        <f>SUM(J42:J45)</f>
        <v>200</v>
      </c>
      <c r="K41" s="48" t="s">
        <v>215</v>
      </c>
    </row>
    <row r="42" spans="1:17" s="2" customFormat="1" ht="31.5" x14ac:dyDescent="0.25">
      <c r="A42" s="57"/>
      <c r="B42" s="48"/>
      <c r="C42" s="26" t="s">
        <v>16</v>
      </c>
      <c r="D42" s="33">
        <f t="shared" ref="D42:D45" si="12">SUM(E42:J42)</f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48"/>
    </row>
    <row r="43" spans="1:17" s="2" customFormat="1" ht="31.5" x14ac:dyDescent="0.25">
      <c r="A43" s="57"/>
      <c r="B43" s="48"/>
      <c r="C43" s="26" t="s">
        <v>8</v>
      </c>
      <c r="D43" s="33">
        <f t="shared" si="12"/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48"/>
    </row>
    <row r="44" spans="1:17" s="2" customFormat="1" ht="31.5" x14ac:dyDescent="0.25">
      <c r="A44" s="57"/>
      <c r="B44" s="48"/>
      <c r="C44" s="26" t="s">
        <v>0</v>
      </c>
      <c r="D44" s="33">
        <f t="shared" si="12"/>
        <v>2778.5</v>
      </c>
      <c r="E44" s="34">
        <v>1483.3</v>
      </c>
      <c r="F44" s="34">
        <v>400.2</v>
      </c>
      <c r="G44" s="34">
        <v>295</v>
      </c>
      <c r="H44" s="34">
        <v>200</v>
      </c>
      <c r="I44" s="34">
        <v>200</v>
      </c>
      <c r="J44" s="34">
        <v>200</v>
      </c>
      <c r="K44" s="48"/>
    </row>
    <row r="45" spans="1:17" s="2" customFormat="1" ht="31.5" x14ac:dyDescent="0.25">
      <c r="A45" s="57"/>
      <c r="B45" s="48"/>
      <c r="C45" s="26" t="s">
        <v>9</v>
      </c>
      <c r="D45" s="33">
        <f t="shared" si="12"/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48"/>
    </row>
    <row r="46" spans="1:17" s="2" customFormat="1" ht="31.5" customHeight="1" x14ac:dyDescent="0.25">
      <c r="A46" s="57" t="s">
        <v>188</v>
      </c>
      <c r="B46" s="48" t="s">
        <v>55</v>
      </c>
      <c r="C46" s="27" t="s">
        <v>5</v>
      </c>
      <c r="D46" s="31">
        <f>SUM(E46:J46)</f>
        <v>100</v>
      </c>
      <c r="E46" s="32">
        <f t="shared" ref="E46:I46" si="13">SUM(E47:E50)</f>
        <v>100</v>
      </c>
      <c r="F46" s="32">
        <f t="shared" si="13"/>
        <v>0</v>
      </c>
      <c r="G46" s="32">
        <f t="shared" si="13"/>
        <v>0</v>
      </c>
      <c r="H46" s="32">
        <f t="shared" si="13"/>
        <v>0</v>
      </c>
      <c r="I46" s="32">
        <f t="shared" si="13"/>
        <v>0</v>
      </c>
      <c r="J46" s="32">
        <f>SUM(J47:J50)</f>
        <v>0</v>
      </c>
      <c r="K46" s="48" t="s">
        <v>216</v>
      </c>
    </row>
    <row r="47" spans="1:17" s="2" customFormat="1" ht="31.5" x14ac:dyDescent="0.25">
      <c r="A47" s="57"/>
      <c r="B47" s="48"/>
      <c r="C47" s="26" t="s">
        <v>16</v>
      </c>
      <c r="D47" s="33">
        <f t="shared" ref="D47:D50" si="14">SUM(E47:J47)</f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48"/>
      <c r="Q47" s="25"/>
    </row>
    <row r="48" spans="1:17" s="2" customFormat="1" ht="31.5" x14ac:dyDescent="0.25">
      <c r="A48" s="57"/>
      <c r="B48" s="48"/>
      <c r="C48" s="26" t="s">
        <v>8</v>
      </c>
      <c r="D48" s="33">
        <f t="shared" si="14"/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48"/>
    </row>
    <row r="49" spans="1:11" s="2" customFormat="1" ht="31.5" x14ac:dyDescent="0.25">
      <c r="A49" s="57"/>
      <c r="B49" s="48"/>
      <c r="C49" s="26" t="s">
        <v>0</v>
      </c>
      <c r="D49" s="33">
        <f t="shared" si="14"/>
        <v>100</v>
      </c>
      <c r="E49" s="34">
        <v>100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48"/>
    </row>
    <row r="50" spans="1:11" s="2" customFormat="1" ht="31.5" x14ac:dyDescent="0.25">
      <c r="A50" s="57"/>
      <c r="B50" s="48"/>
      <c r="C50" s="26" t="s">
        <v>9</v>
      </c>
      <c r="D50" s="33">
        <f t="shared" si="14"/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48"/>
    </row>
    <row r="51" spans="1:11" ht="16.5" x14ac:dyDescent="0.25">
      <c r="A51" s="57" t="s">
        <v>189</v>
      </c>
      <c r="B51" s="48" t="s">
        <v>55</v>
      </c>
      <c r="C51" s="27" t="s">
        <v>5</v>
      </c>
      <c r="D51" s="31">
        <f>SUM(E51:J51)</f>
        <v>389.6</v>
      </c>
      <c r="E51" s="32">
        <f t="shared" ref="E51:I51" si="15">SUM(E52:E55)</f>
        <v>389.6</v>
      </c>
      <c r="F51" s="32">
        <f t="shared" si="15"/>
        <v>0</v>
      </c>
      <c r="G51" s="32">
        <f t="shared" si="15"/>
        <v>0</v>
      </c>
      <c r="H51" s="32">
        <f t="shared" si="15"/>
        <v>0</v>
      </c>
      <c r="I51" s="32">
        <f t="shared" si="15"/>
        <v>0</v>
      </c>
      <c r="J51" s="32">
        <f>SUM(J52:J55)</f>
        <v>0</v>
      </c>
      <c r="K51" s="48" t="s">
        <v>30</v>
      </c>
    </row>
    <row r="52" spans="1:11" ht="31.5" x14ac:dyDescent="0.25">
      <c r="A52" s="57"/>
      <c r="B52" s="48"/>
      <c r="C52" s="26" t="s">
        <v>16</v>
      </c>
      <c r="D52" s="33">
        <f t="shared" ref="D52:D55" si="16">SUM(E52:J52)</f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48"/>
    </row>
    <row r="53" spans="1:11" ht="53.25" customHeight="1" x14ac:dyDescent="0.25">
      <c r="A53" s="57"/>
      <c r="B53" s="48"/>
      <c r="C53" s="26" t="s">
        <v>8</v>
      </c>
      <c r="D53" s="33">
        <f t="shared" si="16"/>
        <v>389.6</v>
      </c>
      <c r="E53" s="34">
        <v>389.6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48"/>
    </row>
    <row r="54" spans="1:11" ht="31.5" x14ac:dyDescent="0.25">
      <c r="A54" s="57"/>
      <c r="B54" s="48"/>
      <c r="C54" s="26" t="s">
        <v>0</v>
      </c>
      <c r="D54" s="33">
        <f t="shared" si="16"/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48"/>
    </row>
    <row r="55" spans="1:11" ht="55.5" customHeight="1" x14ac:dyDescent="0.25">
      <c r="A55" s="57"/>
      <c r="B55" s="48"/>
      <c r="C55" s="26" t="s">
        <v>9</v>
      </c>
      <c r="D55" s="33">
        <f t="shared" si="16"/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48"/>
    </row>
    <row r="56" spans="1:11" ht="16.5" x14ac:dyDescent="0.25">
      <c r="A56" s="57" t="s">
        <v>203</v>
      </c>
      <c r="B56" s="48" t="s">
        <v>204</v>
      </c>
      <c r="C56" s="27" t="s">
        <v>5</v>
      </c>
      <c r="D56" s="33">
        <f t="shared" ref="D56:D60" si="17">SUM(E56:J56)</f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48" t="s">
        <v>220</v>
      </c>
    </row>
    <row r="57" spans="1:11" ht="31.5" x14ac:dyDescent="0.25">
      <c r="A57" s="57"/>
      <c r="B57" s="48"/>
      <c r="C57" s="26" t="s">
        <v>16</v>
      </c>
      <c r="D57" s="33">
        <f t="shared" si="17"/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48"/>
    </row>
    <row r="58" spans="1:11" ht="42.75" customHeight="1" x14ac:dyDescent="0.25">
      <c r="A58" s="57"/>
      <c r="B58" s="48"/>
      <c r="C58" s="26" t="s">
        <v>8</v>
      </c>
      <c r="D58" s="33">
        <f t="shared" si="17"/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48"/>
    </row>
    <row r="59" spans="1:11" ht="31.5" x14ac:dyDescent="0.25">
      <c r="A59" s="57"/>
      <c r="B59" s="48"/>
      <c r="C59" s="26" t="s">
        <v>0</v>
      </c>
      <c r="D59" s="33">
        <f t="shared" si="17"/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48"/>
    </row>
    <row r="60" spans="1:11" ht="55.5" customHeight="1" x14ac:dyDescent="0.25">
      <c r="A60" s="57"/>
      <c r="B60" s="48"/>
      <c r="C60" s="26" t="s">
        <v>9</v>
      </c>
      <c r="D60" s="33">
        <f t="shared" si="17"/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48"/>
    </row>
    <row r="61" spans="1:11" ht="30" customHeight="1" x14ac:dyDescent="0.25">
      <c r="A61" s="51" t="s">
        <v>50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</row>
    <row r="62" spans="1:11" ht="16.5" x14ac:dyDescent="0.25">
      <c r="A62" s="52" t="s">
        <v>53</v>
      </c>
      <c r="B62" s="48" t="s">
        <v>125</v>
      </c>
      <c r="C62" s="27" t="s">
        <v>5</v>
      </c>
      <c r="D62" s="31">
        <v>3850</v>
      </c>
      <c r="E62" s="32">
        <f t="shared" ref="E62" si="18">SUM(E63:E66)</f>
        <v>0</v>
      </c>
      <c r="F62" s="32">
        <v>3850</v>
      </c>
      <c r="G62" s="32">
        <f t="shared" ref="G62:I62" si="19">SUM(G63:G66)</f>
        <v>1250</v>
      </c>
      <c r="H62" s="32">
        <v>1500</v>
      </c>
      <c r="I62" s="32">
        <f t="shared" si="19"/>
        <v>0</v>
      </c>
      <c r="J62" s="32">
        <f>SUM(J63:J66)</f>
        <v>0</v>
      </c>
      <c r="K62" s="48" t="s">
        <v>57</v>
      </c>
    </row>
    <row r="63" spans="1:11" ht="31.5" x14ac:dyDescent="0.25">
      <c r="A63" s="52"/>
      <c r="B63" s="48"/>
      <c r="C63" s="26" t="s">
        <v>16</v>
      </c>
      <c r="D63" s="33">
        <f t="shared" ref="D63:D66" si="20">SUM(E63:J63)</f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48"/>
    </row>
    <row r="64" spans="1:11" ht="31.5" x14ac:dyDescent="0.25">
      <c r="A64" s="52"/>
      <c r="B64" s="48"/>
      <c r="C64" s="26" t="s">
        <v>8</v>
      </c>
      <c r="D64" s="33">
        <v>3850</v>
      </c>
      <c r="E64" s="34">
        <v>0</v>
      </c>
      <c r="F64" s="34">
        <v>3850</v>
      </c>
      <c r="G64" s="34">
        <v>1250</v>
      </c>
      <c r="H64" s="34">
        <v>1500</v>
      </c>
      <c r="I64" s="34">
        <v>0</v>
      </c>
      <c r="J64" s="34">
        <v>0</v>
      </c>
      <c r="K64" s="48"/>
    </row>
    <row r="65" spans="1:11" ht="31.5" x14ac:dyDescent="0.25">
      <c r="A65" s="52"/>
      <c r="B65" s="48"/>
      <c r="C65" s="26" t="s">
        <v>0</v>
      </c>
      <c r="D65" s="33">
        <v>0</v>
      </c>
      <c r="E65" s="35">
        <v>0</v>
      </c>
      <c r="F65" s="35">
        <v>0</v>
      </c>
      <c r="G65" s="35">
        <v>0</v>
      </c>
      <c r="H65" s="35">
        <v>0</v>
      </c>
      <c r="I65" s="34">
        <v>0</v>
      </c>
      <c r="J65" s="34">
        <v>0</v>
      </c>
      <c r="K65" s="48"/>
    </row>
    <row r="66" spans="1:11" ht="31.5" x14ac:dyDescent="0.25">
      <c r="A66" s="52"/>
      <c r="B66" s="48"/>
      <c r="C66" s="26" t="s">
        <v>9</v>
      </c>
      <c r="D66" s="33">
        <f t="shared" si="20"/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48"/>
    </row>
    <row r="67" spans="1:11" ht="31.5" customHeight="1" x14ac:dyDescent="0.25">
      <c r="A67" s="57" t="s">
        <v>56</v>
      </c>
      <c r="B67" s="48" t="s">
        <v>125</v>
      </c>
      <c r="C67" s="27" t="s">
        <v>5</v>
      </c>
      <c r="D67" s="31">
        <f>SUM(E67:J67)</f>
        <v>0</v>
      </c>
      <c r="E67" s="32">
        <f t="shared" ref="E67" si="21">SUM(E68:E71)</f>
        <v>0</v>
      </c>
      <c r="F67" s="32">
        <f t="shared" ref="F67:I67" si="22">SUM(F68:F71)</f>
        <v>0</v>
      </c>
      <c r="G67" s="32">
        <f t="shared" si="22"/>
        <v>0</v>
      </c>
      <c r="H67" s="32">
        <f t="shared" si="22"/>
        <v>0</v>
      </c>
      <c r="I67" s="32">
        <f t="shared" si="22"/>
        <v>0</v>
      </c>
      <c r="J67" s="32">
        <f>SUM(J68:J71)</f>
        <v>0</v>
      </c>
      <c r="K67" s="48" t="s">
        <v>58</v>
      </c>
    </row>
    <row r="68" spans="1:11" ht="31.5" x14ac:dyDescent="0.25">
      <c r="A68" s="57"/>
      <c r="B68" s="48"/>
      <c r="C68" s="26" t="s">
        <v>16</v>
      </c>
      <c r="D68" s="33">
        <f t="shared" ref="D68:D71" si="23">SUM(E68:J68)</f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48"/>
    </row>
    <row r="69" spans="1:11" ht="31.5" x14ac:dyDescent="0.25">
      <c r="A69" s="57"/>
      <c r="B69" s="48"/>
      <c r="C69" s="26" t="s">
        <v>8</v>
      </c>
      <c r="D69" s="33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48"/>
    </row>
    <row r="70" spans="1:11" ht="31.5" x14ac:dyDescent="0.25">
      <c r="A70" s="57"/>
      <c r="B70" s="48"/>
      <c r="C70" s="26" t="s">
        <v>0</v>
      </c>
      <c r="D70" s="33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48"/>
    </row>
    <row r="71" spans="1:11" ht="31.5" x14ac:dyDescent="0.25">
      <c r="A71" s="57"/>
      <c r="B71" s="48"/>
      <c r="C71" s="26" t="s">
        <v>9</v>
      </c>
      <c r="D71" s="33">
        <f t="shared" si="23"/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48"/>
    </row>
    <row r="72" spans="1:11" ht="31.5" customHeight="1" x14ac:dyDescent="0.25">
      <c r="A72" s="52" t="s">
        <v>121</v>
      </c>
      <c r="B72" s="58" t="s">
        <v>55</v>
      </c>
      <c r="C72" s="27" t="s">
        <v>5</v>
      </c>
      <c r="D72" s="31">
        <f>SUM(E72:J72)</f>
        <v>0</v>
      </c>
      <c r="E72" s="32">
        <f t="shared" ref="E72" si="24">SUM(E73:E76)</f>
        <v>0</v>
      </c>
      <c r="F72" s="32">
        <v>0</v>
      </c>
      <c r="G72" s="32">
        <v>0</v>
      </c>
      <c r="H72" s="32">
        <v>0</v>
      </c>
      <c r="I72" s="32">
        <v>0</v>
      </c>
      <c r="J72" s="32" t="s">
        <v>196</v>
      </c>
      <c r="K72" s="48" t="s">
        <v>59</v>
      </c>
    </row>
    <row r="73" spans="1:11" ht="31.5" x14ac:dyDescent="0.25">
      <c r="A73" s="52"/>
      <c r="B73" s="59"/>
      <c r="C73" s="26" t="s">
        <v>16</v>
      </c>
      <c r="D73" s="33">
        <f t="shared" ref="D73:D76" si="25">SUM(E73:J73)</f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48"/>
    </row>
    <row r="74" spans="1:11" ht="31.5" x14ac:dyDescent="0.25">
      <c r="A74" s="52"/>
      <c r="B74" s="59"/>
      <c r="C74" s="26" t="s">
        <v>8</v>
      </c>
      <c r="D74" s="33">
        <f t="shared" si="25"/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48"/>
    </row>
    <row r="75" spans="1:11" ht="31.5" x14ac:dyDescent="0.25">
      <c r="A75" s="52"/>
      <c r="B75" s="59"/>
      <c r="C75" s="26" t="s">
        <v>0</v>
      </c>
      <c r="D75" s="33">
        <v>0</v>
      </c>
      <c r="E75" s="33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48"/>
    </row>
    <row r="76" spans="1:11" ht="31.5" x14ac:dyDescent="0.25">
      <c r="A76" s="52"/>
      <c r="B76" s="60"/>
      <c r="C76" s="26" t="s">
        <v>9</v>
      </c>
      <c r="D76" s="33">
        <f t="shared" si="25"/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48"/>
    </row>
    <row r="77" spans="1:11" ht="31.5" customHeight="1" x14ac:dyDescent="0.25">
      <c r="A77" s="52" t="s">
        <v>122</v>
      </c>
      <c r="B77" s="58" t="s">
        <v>55</v>
      </c>
      <c r="C77" s="27" t="s">
        <v>5</v>
      </c>
      <c r="D77" s="31">
        <f>SUM(E77:J77)</f>
        <v>0</v>
      </c>
      <c r="E77" s="32">
        <f t="shared" ref="E77" si="26">SUM(E78:E81)</f>
        <v>0</v>
      </c>
      <c r="F77" s="32">
        <v>0</v>
      </c>
      <c r="G77" s="32">
        <v>0</v>
      </c>
      <c r="H77" s="32">
        <v>0</v>
      </c>
      <c r="I77" s="32">
        <v>0</v>
      </c>
      <c r="J77" s="32" t="s">
        <v>196</v>
      </c>
      <c r="K77" s="48" t="s">
        <v>217</v>
      </c>
    </row>
    <row r="78" spans="1:11" ht="31.5" x14ac:dyDescent="0.25">
      <c r="A78" s="52"/>
      <c r="B78" s="59"/>
      <c r="C78" s="26" t="s">
        <v>16</v>
      </c>
      <c r="D78" s="33">
        <f t="shared" ref="D78:D81" si="27">SUM(E78:J78)</f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48"/>
    </row>
    <row r="79" spans="1:11" ht="31.5" x14ac:dyDescent="0.25">
      <c r="A79" s="52"/>
      <c r="B79" s="59"/>
      <c r="C79" s="26" t="s">
        <v>8</v>
      </c>
      <c r="D79" s="33">
        <f t="shared" si="27"/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48"/>
    </row>
    <row r="80" spans="1:11" ht="31.5" x14ac:dyDescent="0.25">
      <c r="A80" s="52"/>
      <c r="B80" s="59"/>
      <c r="C80" s="26" t="s">
        <v>0</v>
      </c>
      <c r="D80" s="33">
        <f t="shared" ref="D80" si="28">SUM(E80:J80)</f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48"/>
    </row>
    <row r="81" spans="1:11" ht="31.5" x14ac:dyDescent="0.25">
      <c r="A81" s="52"/>
      <c r="B81" s="60"/>
      <c r="C81" s="26" t="s">
        <v>9</v>
      </c>
      <c r="D81" s="33">
        <f t="shared" si="27"/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48"/>
    </row>
    <row r="82" spans="1:11" s="2" customFormat="1" ht="31.5" customHeight="1" x14ac:dyDescent="0.25">
      <c r="A82" s="57" t="s">
        <v>123</v>
      </c>
      <c r="B82" s="58" t="s">
        <v>55</v>
      </c>
      <c r="C82" s="27" t="s">
        <v>5</v>
      </c>
      <c r="D82" s="33">
        <f t="shared" ref="D82" si="29">SUM(E82:J82)</f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48" t="s">
        <v>60</v>
      </c>
    </row>
    <row r="83" spans="1:11" s="2" customFormat="1" ht="31.5" x14ac:dyDescent="0.25">
      <c r="A83" s="57"/>
      <c r="B83" s="59"/>
      <c r="C83" s="26" t="s">
        <v>16</v>
      </c>
      <c r="D83" s="33">
        <f t="shared" ref="D83:D86" si="30">SUM(E83:J83)</f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48"/>
    </row>
    <row r="84" spans="1:11" s="2" customFormat="1" ht="31.5" x14ac:dyDescent="0.25">
      <c r="A84" s="57"/>
      <c r="B84" s="59"/>
      <c r="C84" s="26" t="s">
        <v>8</v>
      </c>
      <c r="D84" s="33">
        <f t="shared" si="30"/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48"/>
    </row>
    <row r="85" spans="1:11" s="2" customFormat="1" ht="31.5" x14ac:dyDescent="0.25">
      <c r="A85" s="57"/>
      <c r="B85" s="59"/>
      <c r="C85" s="26" t="s">
        <v>0</v>
      </c>
      <c r="D85" s="33">
        <f t="shared" si="30"/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48"/>
    </row>
    <row r="86" spans="1:11" s="2" customFormat="1" ht="31.5" x14ac:dyDescent="0.25">
      <c r="A86" s="57"/>
      <c r="B86" s="60"/>
      <c r="C86" s="26" t="s">
        <v>9</v>
      </c>
      <c r="D86" s="33">
        <f t="shared" si="30"/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48"/>
    </row>
    <row r="87" spans="1:11" ht="31.5" customHeight="1" x14ac:dyDescent="0.25">
      <c r="A87" s="51" t="s">
        <v>61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</row>
    <row r="88" spans="1:11" ht="31.5" customHeight="1" x14ac:dyDescent="0.25">
      <c r="A88" s="52" t="s">
        <v>62</v>
      </c>
      <c r="B88" s="48" t="s">
        <v>124</v>
      </c>
      <c r="C88" s="27" t="s">
        <v>5</v>
      </c>
      <c r="D88" s="31">
        <f>SUM(E88:J88)</f>
        <v>2422.1</v>
      </c>
      <c r="E88" s="32">
        <f t="shared" ref="E88:I88" si="31">SUM(E89:E92)</f>
        <v>227.7</v>
      </c>
      <c r="F88" s="32">
        <v>369.4</v>
      </c>
      <c r="G88" s="32">
        <f t="shared" si="31"/>
        <v>431.4</v>
      </c>
      <c r="H88" s="32">
        <f t="shared" si="31"/>
        <v>469</v>
      </c>
      <c r="I88" s="32">
        <f t="shared" si="31"/>
        <v>528.79999999999995</v>
      </c>
      <c r="J88" s="32">
        <f>SUM(J89:J92)</f>
        <v>395.8</v>
      </c>
      <c r="K88" s="48" t="s">
        <v>20</v>
      </c>
    </row>
    <row r="89" spans="1:11" s="2" customFormat="1" ht="31.5" x14ac:dyDescent="0.25">
      <c r="A89" s="52"/>
      <c r="B89" s="48"/>
      <c r="C89" s="26" t="s">
        <v>6</v>
      </c>
      <c r="D89" s="33">
        <f t="shared" ref="D89:D92" si="32">SUM(E89:J89)</f>
        <v>0</v>
      </c>
      <c r="E89" s="34">
        <v>0</v>
      </c>
      <c r="F89" s="34">
        <v>0</v>
      </c>
      <c r="G89" s="34">
        <v>0</v>
      </c>
      <c r="H89" s="34">
        <v>0</v>
      </c>
      <c r="I89" s="34">
        <v>0</v>
      </c>
      <c r="J89" s="34">
        <v>0</v>
      </c>
      <c r="K89" s="48"/>
    </row>
    <row r="90" spans="1:11" s="2" customFormat="1" ht="31.5" x14ac:dyDescent="0.25">
      <c r="A90" s="52"/>
      <c r="B90" s="48"/>
      <c r="C90" s="26" t="s">
        <v>8</v>
      </c>
      <c r="D90" s="33">
        <f t="shared" si="32"/>
        <v>2422.1</v>
      </c>
      <c r="E90" s="33">
        <v>227.7</v>
      </c>
      <c r="F90" s="33">
        <v>369.4</v>
      </c>
      <c r="G90" s="33">
        <v>431.4</v>
      </c>
      <c r="H90" s="33">
        <v>469</v>
      </c>
      <c r="I90" s="33">
        <v>528.79999999999995</v>
      </c>
      <c r="J90" s="33">
        <v>395.8</v>
      </c>
      <c r="K90" s="48"/>
    </row>
    <row r="91" spans="1:11" s="2" customFormat="1" ht="31.5" x14ac:dyDescent="0.25">
      <c r="A91" s="52"/>
      <c r="B91" s="48"/>
      <c r="C91" s="26" t="s">
        <v>0</v>
      </c>
      <c r="D91" s="33">
        <f t="shared" si="32"/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48"/>
    </row>
    <row r="92" spans="1:11" s="2" customFormat="1" ht="31.5" x14ac:dyDescent="0.25">
      <c r="A92" s="52"/>
      <c r="B92" s="48"/>
      <c r="C92" s="26" t="s">
        <v>9</v>
      </c>
      <c r="D92" s="33">
        <f t="shared" si="32"/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48"/>
    </row>
    <row r="93" spans="1:11" s="2" customFormat="1" ht="16.5" x14ac:dyDescent="0.25">
      <c r="A93" s="52" t="s">
        <v>63</v>
      </c>
      <c r="B93" s="48" t="s">
        <v>64</v>
      </c>
      <c r="C93" s="27" t="s">
        <v>5</v>
      </c>
      <c r="D93" s="31">
        <f>SUM(E93:J93)</f>
        <v>5724.5</v>
      </c>
      <c r="E93" s="32">
        <v>837.3</v>
      </c>
      <c r="F93" s="32">
        <f>SUM(F94:F97)</f>
        <v>843.7</v>
      </c>
      <c r="G93" s="32">
        <f>SUM(G94:G97)</f>
        <v>967.9</v>
      </c>
      <c r="H93" s="32">
        <f>SUM(H94:H97)</f>
        <v>1043</v>
      </c>
      <c r="I93" s="32">
        <f>SUM(I94:I97)</f>
        <v>1163</v>
      </c>
      <c r="J93" s="32">
        <f>SUM(J94:J97)</f>
        <v>869.6</v>
      </c>
      <c r="K93" s="48" t="s">
        <v>65</v>
      </c>
    </row>
    <row r="94" spans="1:11" s="2" customFormat="1" ht="31.5" x14ac:dyDescent="0.25">
      <c r="A94" s="52"/>
      <c r="B94" s="48"/>
      <c r="C94" s="26" t="s">
        <v>6</v>
      </c>
      <c r="D94" s="33">
        <f t="shared" ref="D94:D102" si="33">SUM(E94:J94)</f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48"/>
    </row>
    <row r="95" spans="1:11" s="2" customFormat="1" ht="31.5" x14ac:dyDescent="0.25">
      <c r="A95" s="52"/>
      <c r="B95" s="48"/>
      <c r="C95" s="26" t="s">
        <v>8</v>
      </c>
      <c r="D95" s="33">
        <f t="shared" si="33"/>
        <v>5724.5</v>
      </c>
      <c r="E95" s="33">
        <v>837.3</v>
      </c>
      <c r="F95" s="33">
        <v>843.7</v>
      </c>
      <c r="G95" s="33">
        <v>967.9</v>
      </c>
      <c r="H95" s="33">
        <v>1043</v>
      </c>
      <c r="I95" s="33">
        <v>1163</v>
      </c>
      <c r="J95" s="33">
        <v>869.6</v>
      </c>
      <c r="K95" s="48"/>
    </row>
    <row r="96" spans="1:11" s="2" customFormat="1" ht="31.5" x14ac:dyDescent="0.25">
      <c r="A96" s="52"/>
      <c r="B96" s="48"/>
      <c r="C96" s="26" t="s">
        <v>0</v>
      </c>
      <c r="D96" s="33">
        <f t="shared" si="33"/>
        <v>0</v>
      </c>
      <c r="E96" s="34">
        <v>0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  <c r="K96" s="48"/>
    </row>
    <row r="97" spans="1:11" s="2" customFormat="1" ht="31.5" x14ac:dyDescent="0.25">
      <c r="A97" s="52"/>
      <c r="B97" s="48"/>
      <c r="C97" s="26" t="s">
        <v>9</v>
      </c>
      <c r="D97" s="33">
        <f t="shared" si="33"/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48"/>
    </row>
    <row r="98" spans="1:11" s="2" customFormat="1" ht="31.5" customHeight="1" x14ac:dyDescent="0.25">
      <c r="A98" s="58" t="s">
        <v>195</v>
      </c>
      <c r="B98" s="58"/>
      <c r="C98" s="27" t="s">
        <v>5</v>
      </c>
      <c r="D98" s="37">
        <f t="shared" si="33"/>
        <v>2466</v>
      </c>
      <c r="E98" s="31">
        <f>SUM(E99:E102)</f>
        <v>0</v>
      </c>
      <c r="F98" s="31">
        <v>460.6</v>
      </c>
      <c r="G98" s="31">
        <f t="shared" ref="G98:J98" si="34">SUM(G99:G102)</f>
        <v>497.1</v>
      </c>
      <c r="H98" s="31">
        <f t="shared" si="34"/>
        <v>514.1</v>
      </c>
      <c r="I98" s="31">
        <f t="shared" si="34"/>
        <v>533</v>
      </c>
      <c r="J98" s="31">
        <f t="shared" si="34"/>
        <v>461.2</v>
      </c>
      <c r="K98" s="48" t="s">
        <v>65</v>
      </c>
    </row>
    <row r="99" spans="1:11" s="2" customFormat="1" ht="31.5" x14ac:dyDescent="0.25">
      <c r="A99" s="59"/>
      <c r="B99" s="59"/>
      <c r="C99" s="26" t="s">
        <v>6</v>
      </c>
      <c r="D99" s="33">
        <f t="shared" si="33"/>
        <v>2466</v>
      </c>
      <c r="E99" s="34">
        <v>0</v>
      </c>
      <c r="F99" s="34">
        <v>460.6</v>
      </c>
      <c r="G99" s="34">
        <v>497.1</v>
      </c>
      <c r="H99" s="34">
        <v>514.1</v>
      </c>
      <c r="I99" s="34">
        <v>533</v>
      </c>
      <c r="J99" s="34">
        <v>461.2</v>
      </c>
      <c r="K99" s="48"/>
    </row>
    <row r="100" spans="1:11" s="2" customFormat="1" ht="31.5" x14ac:dyDescent="0.25">
      <c r="A100" s="59"/>
      <c r="B100" s="59"/>
      <c r="C100" s="26" t="s">
        <v>8</v>
      </c>
      <c r="D100" s="33">
        <f t="shared" si="33"/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48"/>
    </row>
    <row r="101" spans="1:11" s="2" customFormat="1" ht="31.5" x14ac:dyDescent="0.25">
      <c r="A101" s="59"/>
      <c r="B101" s="59"/>
      <c r="C101" s="26" t="s">
        <v>0</v>
      </c>
      <c r="D101" s="33">
        <f t="shared" si="33"/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48"/>
    </row>
    <row r="102" spans="1:11" s="2" customFormat="1" ht="31.5" x14ac:dyDescent="0.25">
      <c r="A102" s="60"/>
      <c r="B102" s="60"/>
      <c r="C102" s="26" t="s">
        <v>9</v>
      </c>
      <c r="D102" s="33">
        <f t="shared" si="33"/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48"/>
    </row>
    <row r="103" spans="1:11" s="2" customFormat="1" ht="30.75" customHeight="1" x14ac:dyDescent="0.25">
      <c r="A103" s="51" t="s">
        <v>66</v>
      </c>
      <c r="B103" s="51"/>
      <c r="C103" s="51"/>
      <c r="D103" s="51"/>
      <c r="E103" s="51"/>
      <c r="F103" s="51"/>
      <c r="G103" s="51"/>
      <c r="H103" s="51"/>
      <c r="I103" s="51"/>
      <c r="J103" s="51"/>
      <c r="K103" s="51"/>
    </row>
    <row r="104" spans="1:11" s="2" customFormat="1" ht="31.5" customHeight="1" x14ac:dyDescent="0.25">
      <c r="A104" s="52" t="s">
        <v>67</v>
      </c>
      <c r="B104" s="58" t="s">
        <v>34</v>
      </c>
      <c r="C104" s="27" t="s">
        <v>5</v>
      </c>
      <c r="D104" s="31">
        <f>SUM(E104:J104)</f>
        <v>1500</v>
      </c>
      <c r="E104" s="32">
        <f t="shared" ref="E104:I104" si="35">SUM(E105:E108)</f>
        <v>0</v>
      </c>
      <c r="F104" s="32">
        <f t="shared" si="35"/>
        <v>0</v>
      </c>
      <c r="G104" s="32">
        <f t="shared" si="35"/>
        <v>0</v>
      </c>
      <c r="H104" s="32">
        <f t="shared" si="35"/>
        <v>0</v>
      </c>
      <c r="I104" s="32">
        <f t="shared" si="35"/>
        <v>1500</v>
      </c>
      <c r="J104" s="32">
        <f>SUM(J105:J108)</f>
        <v>0</v>
      </c>
      <c r="K104" s="48" t="s">
        <v>70</v>
      </c>
    </row>
    <row r="105" spans="1:11" s="2" customFormat="1" ht="31.5" x14ac:dyDescent="0.25">
      <c r="A105" s="52"/>
      <c r="B105" s="59"/>
      <c r="C105" s="26" t="s">
        <v>6</v>
      </c>
      <c r="D105" s="33">
        <f t="shared" ref="D105:D108" si="36">SUM(E105:J105)</f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48"/>
    </row>
    <row r="106" spans="1:11" s="2" customFormat="1" ht="31.5" x14ac:dyDescent="0.25">
      <c r="A106" s="52"/>
      <c r="B106" s="59"/>
      <c r="C106" s="26" t="s">
        <v>8</v>
      </c>
      <c r="D106" s="33">
        <f t="shared" si="36"/>
        <v>0</v>
      </c>
      <c r="E106" s="34">
        <v>0</v>
      </c>
      <c r="F106" s="34">
        <v>0</v>
      </c>
      <c r="G106" s="34">
        <v>0</v>
      </c>
      <c r="H106" s="34">
        <v>0</v>
      </c>
      <c r="I106" s="34">
        <v>0</v>
      </c>
      <c r="J106" s="34">
        <v>0</v>
      </c>
      <c r="K106" s="48"/>
    </row>
    <row r="107" spans="1:11" s="2" customFormat="1" ht="31.5" x14ac:dyDescent="0.25">
      <c r="A107" s="52"/>
      <c r="B107" s="59"/>
      <c r="C107" s="26" t="s">
        <v>0</v>
      </c>
      <c r="D107" s="33">
        <f t="shared" si="36"/>
        <v>1500</v>
      </c>
      <c r="E107" s="34">
        <v>0</v>
      </c>
      <c r="F107" s="34">
        <v>0</v>
      </c>
      <c r="G107" s="34">
        <v>0</v>
      </c>
      <c r="H107" s="34">
        <v>0</v>
      </c>
      <c r="I107" s="34">
        <v>1500</v>
      </c>
      <c r="J107" s="34">
        <v>0</v>
      </c>
      <c r="K107" s="48"/>
    </row>
    <row r="108" spans="1:11" s="2" customFormat="1" ht="31.5" x14ac:dyDescent="0.25">
      <c r="A108" s="52"/>
      <c r="B108" s="60"/>
      <c r="C108" s="26" t="s">
        <v>9</v>
      </c>
      <c r="D108" s="33">
        <f t="shared" si="36"/>
        <v>0</v>
      </c>
      <c r="E108" s="34">
        <v>0</v>
      </c>
      <c r="F108" s="34">
        <v>0</v>
      </c>
      <c r="G108" s="34">
        <v>0</v>
      </c>
      <c r="H108" s="34">
        <v>0</v>
      </c>
      <c r="I108" s="34">
        <v>0</v>
      </c>
      <c r="J108" s="34">
        <v>0</v>
      </c>
      <c r="K108" s="48"/>
    </row>
    <row r="109" spans="1:11" s="2" customFormat="1" ht="31.5" customHeight="1" x14ac:dyDescent="0.25">
      <c r="A109" s="52" t="s">
        <v>68</v>
      </c>
      <c r="B109" s="58" t="s">
        <v>34</v>
      </c>
      <c r="C109" s="27" t="s">
        <v>5</v>
      </c>
      <c r="D109" s="31">
        <f>SUM(E109:J109)</f>
        <v>500</v>
      </c>
      <c r="E109" s="32">
        <f t="shared" ref="E109:I109" si="37">SUM(E110:E113)</f>
        <v>0</v>
      </c>
      <c r="F109" s="32">
        <f t="shared" si="37"/>
        <v>0</v>
      </c>
      <c r="G109" s="32">
        <f t="shared" si="37"/>
        <v>0</v>
      </c>
      <c r="H109" s="32">
        <f t="shared" si="37"/>
        <v>0</v>
      </c>
      <c r="I109" s="32">
        <f t="shared" si="37"/>
        <v>500</v>
      </c>
      <c r="J109" s="32">
        <f>SUM(J110:J113)</f>
        <v>0</v>
      </c>
      <c r="K109" s="48" t="s">
        <v>71</v>
      </c>
    </row>
    <row r="110" spans="1:11" s="2" customFormat="1" ht="31.5" x14ac:dyDescent="0.25">
      <c r="A110" s="52"/>
      <c r="B110" s="59"/>
      <c r="C110" s="26" t="s">
        <v>6</v>
      </c>
      <c r="D110" s="33">
        <f t="shared" ref="D110:D113" si="38">SUM(E110:J110)</f>
        <v>0</v>
      </c>
      <c r="E110" s="34">
        <v>0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48"/>
    </row>
    <row r="111" spans="1:11" s="2" customFormat="1" ht="31.5" x14ac:dyDescent="0.25">
      <c r="A111" s="52"/>
      <c r="B111" s="59"/>
      <c r="C111" s="26" t="s">
        <v>8</v>
      </c>
      <c r="D111" s="33">
        <f t="shared" si="38"/>
        <v>0</v>
      </c>
      <c r="E111" s="34">
        <v>0</v>
      </c>
      <c r="F111" s="34">
        <v>0</v>
      </c>
      <c r="G111" s="34">
        <v>0</v>
      </c>
      <c r="H111" s="34">
        <v>0</v>
      </c>
      <c r="I111" s="34">
        <v>0</v>
      </c>
      <c r="J111" s="34">
        <v>0</v>
      </c>
      <c r="K111" s="48"/>
    </row>
    <row r="112" spans="1:11" s="2" customFormat="1" ht="31.5" x14ac:dyDescent="0.25">
      <c r="A112" s="52"/>
      <c r="B112" s="59"/>
      <c r="C112" s="26" t="s">
        <v>0</v>
      </c>
      <c r="D112" s="33">
        <f t="shared" si="38"/>
        <v>500</v>
      </c>
      <c r="E112" s="34">
        <v>0</v>
      </c>
      <c r="F112" s="34">
        <v>0</v>
      </c>
      <c r="G112" s="34">
        <v>0</v>
      </c>
      <c r="H112" s="34">
        <v>0</v>
      </c>
      <c r="I112" s="34">
        <v>500</v>
      </c>
      <c r="J112" s="34">
        <v>0</v>
      </c>
      <c r="K112" s="48"/>
    </row>
    <row r="113" spans="1:11" s="2" customFormat="1" ht="31.5" x14ac:dyDescent="0.25">
      <c r="A113" s="52"/>
      <c r="B113" s="60"/>
      <c r="C113" s="26" t="s">
        <v>9</v>
      </c>
      <c r="D113" s="33">
        <f t="shared" si="38"/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48"/>
    </row>
    <row r="114" spans="1:11" s="2" customFormat="1" ht="31.5" customHeight="1" x14ac:dyDescent="0.25">
      <c r="A114" s="52" t="s">
        <v>69</v>
      </c>
      <c r="B114" s="58" t="s">
        <v>34</v>
      </c>
      <c r="C114" s="27" t="s">
        <v>5</v>
      </c>
      <c r="D114" s="31">
        <f>SUM(E114:J114)</f>
        <v>50</v>
      </c>
      <c r="E114" s="32">
        <f t="shared" ref="E114:H114" si="39">SUM(E115:E118)</f>
        <v>0</v>
      </c>
      <c r="F114" s="32">
        <f t="shared" si="39"/>
        <v>0</v>
      </c>
      <c r="G114" s="32">
        <f t="shared" si="39"/>
        <v>0</v>
      </c>
      <c r="H114" s="32">
        <f t="shared" si="39"/>
        <v>0</v>
      </c>
      <c r="I114" s="32">
        <v>50</v>
      </c>
      <c r="J114" s="32">
        <f>SUM(J115:J118)</f>
        <v>0</v>
      </c>
      <c r="K114" s="48" t="s">
        <v>72</v>
      </c>
    </row>
    <row r="115" spans="1:11" s="2" customFormat="1" ht="31.5" x14ac:dyDescent="0.25">
      <c r="A115" s="52"/>
      <c r="B115" s="59"/>
      <c r="C115" s="26" t="s">
        <v>6</v>
      </c>
      <c r="D115" s="33">
        <f t="shared" ref="D115:D118" si="40">SUM(E115:J115)</f>
        <v>0</v>
      </c>
      <c r="E115" s="34">
        <v>0</v>
      </c>
      <c r="F115" s="34">
        <v>0</v>
      </c>
      <c r="G115" s="34">
        <v>0</v>
      </c>
      <c r="H115" s="34">
        <v>0</v>
      </c>
      <c r="I115" s="34">
        <v>0</v>
      </c>
      <c r="J115" s="34">
        <v>0</v>
      </c>
      <c r="K115" s="48"/>
    </row>
    <row r="116" spans="1:11" s="2" customFormat="1" ht="31.5" x14ac:dyDescent="0.25">
      <c r="A116" s="52"/>
      <c r="B116" s="59"/>
      <c r="C116" s="26" t="s">
        <v>8</v>
      </c>
      <c r="D116" s="33">
        <f t="shared" si="40"/>
        <v>0</v>
      </c>
      <c r="E116" s="34">
        <v>0</v>
      </c>
      <c r="F116" s="34">
        <v>0</v>
      </c>
      <c r="G116" s="34">
        <v>0</v>
      </c>
      <c r="H116" s="34">
        <v>0</v>
      </c>
      <c r="I116" s="34">
        <v>0</v>
      </c>
      <c r="J116" s="34">
        <v>0</v>
      </c>
      <c r="K116" s="48"/>
    </row>
    <row r="117" spans="1:11" s="2" customFormat="1" ht="31.5" x14ac:dyDescent="0.25">
      <c r="A117" s="52"/>
      <c r="B117" s="59"/>
      <c r="C117" s="26" t="s">
        <v>0</v>
      </c>
      <c r="D117" s="33">
        <f t="shared" si="40"/>
        <v>50</v>
      </c>
      <c r="E117" s="34">
        <v>0</v>
      </c>
      <c r="F117" s="34">
        <v>0</v>
      </c>
      <c r="G117" s="34">
        <v>0</v>
      </c>
      <c r="H117" s="34">
        <v>0</v>
      </c>
      <c r="I117" s="34">
        <v>50</v>
      </c>
      <c r="J117" s="34">
        <v>0</v>
      </c>
      <c r="K117" s="48"/>
    </row>
    <row r="118" spans="1:11" s="2" customFormat="1" ht="31.5" x14ac:dyDescent="0.25">
      <c r="A118" s="52"/>
      <c r="B118" s="60"/>
      <c r="C118" s="26" t="s">
        <v>9</v>
      </c>
      <c r="D118" s="33">
        <f t="shared" si="40"/>
        <v>0</v>
      </c>
      <c r="E118" s="34">
        <v>0</v>
      </c>
      <c r="F118" s="34">
        <v>0</v>
      </c>
      <c r="G118" s="34">
        <v>0</v>
      </c>
      <c r="H118" s="34">
        <v>0</v>
      </c>
      <c r="I118" s="34">
        <v>0</v>
      </c>
      <c r="J118" s="34">
        <v>0</v>
      </c>
      <c r="K118" s="48"/>
    </row>
    <row r="119" spans="1:11" s="2" customFormat="1" ht="32.25" customHeight="1" x14ac:dyDescent="0.25">
      <c r="A119" s="51" t="s">
        <v>181</v>
      </c>
      <c r="B119" s="51"/>
      <c r="C119" s="51"/>
      <c r="D119" s="51"/>
      <c r="E119" s="51"/>
      <c r="F119" s="51"/>
      <c r="G119" s="51"/>
      <c r="H119" s="51"/>
      <c r="I119" s="51"/>
      <c r="J119" s="51"/>
      <c r="K119" s="51"/>
    </row>
    <row r="120" spans="1:11" s="2" customFormat="1" ht="16.5" x14ac:dyDescent="0.25">
      <c r="A120" s="52" t="s">
        <v>37</v>
      </c>
      <c r="B120" s="48" t="s">
        <v>36</v>
      </c>
      <c r="C120" s="27" t="s">
        <v>5</v>
      </c>
      <c r="D120" s="31">
        <f>SUM(E120:J120)</f>
        <v>4507.8999999999996</v>
      </c>
      <c r="E120" s="32">
        <f t="shared" ref="E120:I120" si="41">SUM(E121:E124)</f>
        <v>4507.8999999999996</v>
      </c>
      <c r="F120" s="32">
        <f t="shared" si="41"/>
        <v>0</v>
      </c>
      <c r="G120" s="32">
        <f t="shared" si="41"/>
        <v>0</v>
      </c>
      <c r="H120" s="32">
        <f t="shared" si="41"/>
        <v>0</v>
      </c>
      <c r="I120" s="32">
        <f t="shared" si="41"/>
        <v>0</v>
      </c>
      <c r="J120" s="32">
        <f>SUM(J121:J124)</f>
        <v>0</v>
      </c>
      <c r="K120" s="48" t="s">
        <v>19</v>
      </c>
    </row>
    <row r="121" spans="1:11" s="2" customFormat="1" ht="31.5" x14ac:dyDescent="0.25">
      <c r="A121" s="52"/>
      <c r="B121" s="48"/>
      <c r="C121" s="26" t="s">
        <v>16</v>
      </c>
      <c r="D121" s="33">
        <f t="shared" ref="D121:D124" si="42">SUM(E121:J121)</f>
        <v>0</v>
      </c>
      <c r="E121" s="34">
        <v>0</v>
      </c>
      <c r="F121" s="34">
        <v>0</v>
      </c>
      <c r="G121" s="34">
        <v>0</v>
      </c>
      <c r="H121" s="34">
        <v>0</v>
      </c>
      <c r="I121" s="34">
        <v>0</v>
      </c>
      <c r="J121" s="34">
        <v>0</v>
      </c>
      <c r="K121" s="48"/>
    </row>
    <row r="122" spans="1:11" s="2" customFormat="1" ht="31.5" x14ac:dyDescent="0.25">
      <c r="A122" s="52"/>
      <c r="B122" s="48"/>
      <c r="C122" s="26" t="s">
        <v>8</v>
      </c>
      <c r="D122" s="33">
        <f t="shared" si="42"/>
        <v>0</v>
      </c>
      <c r="E122" s="34">
        <v>0</v>
      </c>
      <c r="F122" s="34">
        <v>0</v>
      </c>
      <c r="G122" s="34">
        <v>0</v>
      </c>
      <c r="H122" s="34">
        <v>0</v>
      </c>
      <c r="I122" s="34">
        <v>0</v>
      </c>
      <c r="J122" s="34">
        <v>0</v>
      </c>
      <c r="K122" s="48"/>
    </row>
    <row r="123" spans="1:11" s="2" customFormat="1" ht="31.5" x14ac:dyDescent="0.25">
      <c r="A123" s="52"/>
      <c r="B123" s="48"/>
      <c r="C123" s="26" t="s">
        <v>0</v>
      </c>
      <c r="D123" s="33">
        <f t="shared" si="42"/>
        <v>4507.8999999999996</v>
      </c>
      <c r="E123" s="34">
        <v>4507.8999999999996</v>
      </c>
      <c r="F123" s="34">
        <v>0</v>
      </c>
      <c r="G123" s="34">
        <v>0</v>
      </c>
      <c r="H123" s="34">
        <v>0</v>
      </c>
      <c r="I123" s="34">
        <v>0</v>
      </c>
      <c r="J123" s="34">
        <v>0</v>
      </c>
      <c r="K123" s="48"/>
    </row>
    <row r="124" spans="1:11" s="2" customFormat="1" ht="31.5" x14ac:dyDescent="0.25">
      <c r="A124" s="52"/>
      <c r="B124" s="48"/>
      <c r="C124" s="26" t="s">
        <v>9</v>
      </c>
      <c r="D124" s="33">
        <f t="shared" si="42"/>
        <v>0</v>
      </c>
      <c r="E124" s="34">
        <v>0</v>
      </c>
      <c r="F124" s="34">
        <v>0</v>
      </c>
      <c r="G124" s="34">
        <v>0</v>
      </c>
      <c r="H124" s="34">
        <v>0</v>
      </c>
      <c r="I124" s="34">
        <v>0</v>
      </c>
      <c r="J124" s="34">
        <v>0</v>
      </c>
      <c r="K124" s="48"/>
    </row>
    <row r="125" spans="1:11" ht="33" customHeight="1" x14ac:dyDescent="0.25">
      <c r="A125" s="52" t="s">
        <v>38</v>
      </c>
      <c r="B125" s="48" t="s">
        <v>39</v>
      </c>
      <c r="C125" s="27" t="s">
        <v>5</v>
      </c>
      <c r="D125" s="31">
        <f>SUM(E125:J125)</f>
        <v>15.1</v>
      </c>
      <c r="E125" s="32">
        <f t="shared" ref="E125:I125" si="43">SUM(E126:E129)</f>
        <v>15.1</v>
      </c>
      <c r="F125" s="32">
        <f t="shared" si="43"/>
        <v>0</v>
      </c>
      <c r="G125" s="32">
        <f t="shared" si="43"/>
        <v>0</v>
      </c>
      <c r="H125" s="32">
        <f t="shared" si="43"/>
        <v>0</v>
      </c>
      <c r="I125" s="32">
        <f t="shared" si="43"/>
        <v>0</v>
      </c>
      <c r="J125" s="32">
        <f>SUM(J126:J129)</f>
        <v>0</v>
      </c>
      <c r="K125" s="48" t="s">
        <v>19</v>
      </c>
    </row>
    <row r="126" spans="1:11" ht="31.5" x14ac:dyDescent="0.25">
      <c r="A126" s="52"/>
      <c r="B126" s="48"/>
      <c r="C126" s="26" t="s">
        <v>16</v>
      </c>
      <c r="D126" s="33">
        <f t="shared" ref="D126:D129" si="44">SUM(E126:J126)</f>
        <v>0</v>
      </c>
      <c r="E126" s="34">
        <v>0</v>
      </c>
      <c r="F126" s="34">
        <v>0</v>
      </c>
      <c r="G126" s="34">
        <v>0</v>
      </c>
      <c r="H126" s="34">
        <v>0</v>
      </c>
      <c r="I126" s="34">
        <v>0</v>
      </c>
      <c r="J126" s="34">
        <v>0</v>
      </c>
      <c r="K126" s="48"/>
    </row>
    <row r="127" spans="1:11" ht="31.5" x14ac:dyDescent="0.25">
      <c r="A127" s="52"/>
      <c r="B127" s="48"/>
      <c r="C127" s="26" t="s">
        <v>8</v>
      </c>
      <c r="D127" s="33">
        <f t="shared" si="44"/>
        <v>0</v>
      </c>
      <c r="E127" s="34">
        <v>0</v>
      </c>
      <c r="F127" s="34">
        <v>0</v>
      </c>
      <c r="G127" s="34">
        <v>0</v>
      </c>
      <c r="H127" s="34">
        <v>0</v>
      </c>
      <c r="I127" s="34">
        <v>0</v>
      </c>
      <c r="J127" s="34">
        <v>0</v>
      </c>
      <c r="K127" s="48"/>
    </row>
    <row r="128" spans="1:11" ht="31.5" x14ac:dyDescent="0.25">
      <c r="A128" s="52"/>
      <c r="B128" s="48"/>
      <c r="C128" s="26" t="s">
        <v>0</v>
      </c>
      <c r="D128" s="33">
        <f t="shared" si="44"/>
        <v>15.1</v>
      </c>
      <c r="E128" s="33">
        <v>15.1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48"/>
    </row>
    <row r="129" spans="1:11" ht="31.5" x14ac:dyDescent="0.25">
      <c r="A129" s="52"/>
      <c r="B129" s="48"/>
      <c r="C129" s="26" t="s">
        <v>9</v>
      </c>
      <c r="D129" s="33">
        <f t="shared" si="44"/>
        <v>0</v>
      </c>
      <c r="E129" s="34">
        <v>0</v>
      </c>
      <c r="F129" s="34">
        <v>0</v>
      </c>
      <c r="G129" s="34">
        <v>0</v>
      </c>
      <c r="H129" s="34">
        <v>0</v>
      </c>
      <c r="I129" s="34">
        <v>0</v>
      </c>
      <c r="J129" s="34">
        <v>0</v>
      </c>
      <c r="K129" s="48"/>
    </row>
    <row r="130" spans="1:11" ht="16.5" x14ac:dyDescent="0.25">
      <c r="A130" s="52" t="s">
        <v>40</v>
      </c>
      <c r="B130" s="48" t="s">
        <v>41</v>
      </c>
      <c r="C130" s="27" t="s">
        <v>5</v>
      </c>
      <c r="D130" s="31">
        <f>SUM(E130:J130)</f>
        <v>296.7</v>
      </c>
      <c r="E130" s="32">
        <f t="shared" ref="E130:I130" si="45">SUM(E131:E134)</f>
        <v>296.7</v>
      </c>
      <c r="F130" s="32">
        <f t="shared" si="45"/>
        <v>0</v>
      </c>
      <c r="G130" s="32">
        <f t="shared" si="45"/>
        <v>0</v>
      </c>
      <c r="H130" s="32">
        <f t="shared" si="45"/>
        <v>0</v>
      </c>
      <c r="I130" s="32">
        <f t="shared" si="45"/>
        <v>0</v>
      </c>
      <c r="J130" s="32">
        <f>SUM(J131:J134)</f>
        <v>0</v>
      </c>
      <c r="K130" s="48" t="s">
        <v>19</v>
      </c>
    </row>
    <row r="131" spans="1:11" ht="31.5" x14ac:dyDescent="0.25">
      <c r="A131" s="52"/>
      <c r="B131" s="48"/>
      <c r="C131" s="26" t="s">
        <v>16</v>
      </c>
      <c r="D131" s="33">
        <f t="shared" ref="D131:D134" si="46">SUM(E131:J131)</f>
        <v>0</v>
      </c>
      <c r="E131" s="34">
        <v>0</v>
      </c>
      <c r="F131" s="34">
        <v>0</v>
      </c>
      <c r="G131" s="34">
        <v>0</v>
      </c>
      <c r="H131" s="34">
        <v>0</v>
      </c>
      <c r="I131" s="34">
        <v>0</v>
      </c>
      <c r="J131" s="34">
        <v>0</v>
      </c>
      <c r="K131" s="48"/>
    </row>
    <row r="132" spans="1:11" ht="31.5" x14ac:dyDescent="0.25">
      <c r="A132" s="52"/>
      <c r="B132" s="48"/>
      <c r="C132" s="26" t="s">
        <v>8</v>
      </c>
      <c r="D132" s="33">
        <f t="shared" si="46"/>
        <v>0</v>
      </c>
      <c r="E132" s="34">
        <v>0</v>
      </c>
      <c r="F132" s="34">
        <v>0</v>
      </c>
      <c r="G132" s="34">
        <v>0</v>
      </c>
      <c r="H132" s="34">
        <v>0</v>
      </c>
      <c r="I132" s="34">
        <v>0</v>
      </c>
      <c r="J132" s="34">
        <v>0</v>
      </c>
      <c r="K132" s="48"/>
    </row>
    <row r="133" spans="1:11" ht="31.5" x14ac:dyDescent="0.25">
      <c r="A133" s="52"/>
      <c r="B133" s="48"/>
      <c r="C133" s="26" t="s">
        <v>0</v>
      </c>
      <c r="D133" s="33">
        <f t="shared" si="46"/>
        <v>296.7</v>
      </c>
      <c r="E133" s="33">
        <v>296.7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48"/>
    </row>
    <row r="134" spans="1:11" ht="31.5" x14ac:dyDescent="0.25">
      <c r="A134" s="52"/>
      <c r="B134" s="48"/>
      <c r="C134" s="26" t="s">
        <v>9</v>
      </c>
      <c r="D134" s="33">
        <f t="shared" si="46"/>
        <v>0</v>
      </c>
      <c r="E134" s="34">
        <v>0</v>
      </c>
      <c r="F134" s="34">
        <v>0</v>
      </c>
      <c r="G134" s="34">
        <v>0</v>
      </c>
      <c r="H134" s="34">
        <v>0</v>
      </c>
      <c r="I134" s="34">
        <v>0</v>
      </c>
      <c r="J134" s="34">
        <v>0</v>
      </c>
      <c r="K134" s="48"/>
    </row>
    <row r="135" spans="1:11" ht="16.5" x14ac:dyDescent="0.25">
      <c r="A135" s="52" t="s">
        <v>42</v>
      </c>
      <c r="B135" s="48" t="s">
        <v>43</v>
      </c>
      <c r="C135" s="27" t="s">
        <v>5</v>
      </c>
      <c r="D135" s="31">
        <f>SUM(E135:J135)</f>
        <v>572.5</v>
      </c>
      <c r="E135" s="32">
        <f t="shared" ref="E135:I135" si="47">SUM(E136:E139)</f>
        <v>572.5</v>
      </c>
      <c r="F135" s="32">
        <f t="shared" si="47"/>
        <v>0</v>
      </c>
      <c r="G135" s="32">
        <f t="shared" si="47"/>
        <v>0</v>
      </c>
      <c r="H135" s="32">
        <f t="shared" si="47"/>
        <v>0</v>
      </c>
      <c r="I135" s="32">
        <f t="shared" si="47"/>
        <v>0</v>
      </c>
      <c r="J135" s="32">
        <f>SUM(J136:J139)</f>
        <v>0</v>
      </c>
      <c r="K135" s="48" t="s">
        <v>19</v>
      </c>
    </row>
    <row r="136" spans="1:11" ht="31.5" x14ac:dyDescent="0.25">
      <c r="A136" s="52"/>
      <c r="B136" s="48"/>
      <c r="C136" s="26" t="s">
        <v>16</v>
      </c>
      <c r="D136" s="33">
        <f t="shared" ref="D136:D139" si="48">SUM(E136:J136)</f>
        <v>0</v>
      </c>
      <c r="E136" s="34">
        <v>0</v>
      </c>
      <c r="F136" s="34">
        <v>0</v>
      </c>
      <c r="G136" s="34">
        <v>0</v>
      </c>
      <c r="H136" s="34">
        <v>0</v>
      </c>
      <c r="I136" s="34">
        <v>0</v>
      </c>
      <c r="J136" s="34">
        <v>0</v>
      </c>
      <c r="K136" s="48"/>
    </row>
    <row r="137" spans="1:11" ht="31.5" x14ac:dyDescent="0.25">
      <c r="A137" s="52"/>
      <c r="B137" s="48"/>
      <c r="C137" s="26" t="s">
        <v>8</v>
      </c>
      <c r="D137" s="33">
        <f t="shared" si="48"/>
        <v>0</v>
      </c>
      <c r="E137" s="34">
        <v>0</v>
      </c>
      <c r="F137" s="34">
        <v>0</v>
      </c>
      <c r="G137" s="34">
        <v>0</v>
      </c>
      <c r="H137" s="34">
        <v>0</v>
      </c>
      <c r="I137" s="34">
        <v>0</v>
      </c>
      <c r="J137" s="34">
        <v>0</v>
      </c>
      <c r="K137" s="48"/>
    </row>
    <row r="138" spans="1:11" ht="31.5" x14ac:dyDescent="0.25">
      <c r="A138" s="52"/>
      <c r="B138" s="48"/>
      <c r="C138" s="26" t="s">
        <v>0</v>
      </c>
      <c r="D138" s="33">
        <f t="shared" si="48"/>
        <v>572.5</v>
      </c>
      <c r="E138" s="33">
        <v>572.5</v>
      </c>
      <c r="F138" s="34">
        <v>0</v>
      </c>
      <c r="G138" s="34">
        <v>0</v>
      </c>
      <c r="H138" s="34">
        <v>0</v>
      </c>
      <c r="I138" s="34">
        <v>0</v>
      </c>
      <c r="J138" s="34">
        <v>0</v>
      </c>
      <c r="K138" s="48"/>
    </row>
    <row r="139" spans="1:11" ht="31.5" x14ac:dyDescent="0.25">
      <c r="A139" s="52"/>
      <c r="B139" s="48"/>
      <c r="C139" s="26" t="s">
        <v>9</v>
      </c>
      <c r="D139" s="33">
        <f t="shared" si="48"/>
        <v>0</v>
      </c>
      <c r="E139" s="34">
        <v>0</v>
      </c>
      <c r="F139" s="34">
        <v>0</v>
      </c>
      <c r="G139" s="34">
        <v>0</v>
      </c>
      <c r="H139" s="34">
        <v>0</v>
      </c>
      <c r="I139" s="34">
        <v>0</v>
      </c>
      <c r="J139" s="34">
        <v>0</v>
      </c>
      <c r="K139" s="48"/>
    </row>
    <row r="140" spans="1:11" ht="16.5" x14ac:dyDescent="0.25">
      <c r="A140" s="52" t="s">
        <v>44</v>
      </c>
      <c r="B140" s="48" t="s">
        <v>45</v>
      </c>
      <c r="C140" s="27" t="s">
        <v>5</v>
      </c>
      <c r="D140" s="31">
        <f>SUM(E140:J140)</f>
        <v>259.10000000000002</v>
      </c>
      <c r="E140" s="32">
        <f t="shared" ref="E140:I140" si="49">SUM(E141:E144)</f>
        <v>259.10000000000002</v>
      </c>
      <c r="F140" s="32">
        <f t="shared" si="49"/>
        <v>0</v>
      </c>
      <c r="G140" s="32">
        <f t="shared" si="49"/>
        <v>0</v>
      </c>
      <c r="H140" s="32">
        <f t="shared" si="49"/>
        <v>0</v>
      </c>
      <c r="I140" s="32">
        <f t="shared" si="49"/>
        <v>0</v>
      </c>
      <c r="J140" s="32">
        <f>SUM(J141:J144)</f>
        <v>0</v>
      </c>
      <c r="K140" s="48" t="s">
        <v>19</v>
      </c>
    </row>
    <row r="141" spans="1:11" ht="31.5" x14ac:dyDescent="0.25">
      <c r="A141" s="52"/>
      <c r="B141" s="48"/>
      <c r="C141" s="26" t="s">
        <v>16</v>
      </c>
      <c r="D141" s="33">
        <f t="shared" ref="D141:D144" si="50">SUM(E141:J141)</f>
        <v>0</v>
      </c>
      <c r="E141" s="34">
        <v>0</v>
      </c>
      <c r="F141" s="34">
        <v>0</v>
      </c>
      <c r="G141" s="34">
        <v>0</v>
      </c>
      <c r="H141" s="34">
        <v>0</v>
      </c>
      <c r="I141" s="34">
        <v>0</v>
      </c>
      <c r="J141" s="34">
        <v>0</v>
      </c>
      <c r="K141" s="48"/>
    </row>
    <row r="142" spans="1:11" ht="31.5" x14ac:dyDescent="0.25">
      <c r="A142" s="52"/>
      <c r="B142" s="48"/>
      <c r="C142" s="26" t="s">
        <v>8</v>
      </c>
      <c r="D142" s="33">
        <f t="shared" si="50"/>
        <v>0</v>
      </c>
      <c r="E142" s="34">
        <v>0</v>
      </c>
      <c r="F142" s="34">
        <v>0</v>
      </c>
      <c r="G142" s="34">
        <v>0</v>
      </c>
      <c r="H142" s="34">
        <v>0</v>
      </c>
      <c r="I142" s="34">
        <v>0</v>
      </c>
      <c r="J142" s="34">
        <v>0</v>
      </c>
      <c r="K142" s="48"/>
    </row>
    <row r="143" spans="1:11" ht="31.5" x14ac:dyDescent="0.25">
      <c r="A143" s="52"/>
      <c r="B143" s="48"/>
      <c r="C143" s="26" t="s">
        <v>0</v>
      </c>
      <c r="D143" s="33">
        <f t="shared" si="50"/>
        <v>259.10000000000002</v>
      </c>
      <c r="E143" s="33">
        <v>259.10000000000002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48"/>
    </row>
    <row r="144" spans="1:11" ht="31.5" x14ac:dyDescent="0.25">
      <c r="A144" s="52"/>
      <c r="B144" s="48"/>
      <c r="C144" s="26" t="s">
        <v>9</v>
      </c>
      <c r="D144" s="33">
        <f t="shared" si="50"/>
        <v>0</v>
      </c>
      <c r="E144" s="34">
        <v>0</v>
      </c>
      <c r="F144" s="34">
        <v>0</v>
      </c>
      <c r="G144" s="34">
        <v>0</v>
      </c>
      <c r="H144" s="34">
        <v>0</v>
      </c>
      <c r="I144" s="34">
        <v>0</v>
      </c>
      <c r="J144" s="34">
        <v>0</v>
      </c>
      <c r="K144" s="48"/>
    </row>
    <row r="145" spans="1:11" ht="16.5" x14ac:dyDescent="0.25">
      <c r="A145" s="52" t="s">
        <v>46</v>
      </c>
      <c r="B145" s="48" t="s">
        <v>47</v>
      </c>
      <c r="C145" s="27" t="s">
        <v>5</v>
      </c>
      <c r="D145" s="31">
        <f>SUM(E145:J145)</f>
        <v>386.4</v>
      </c>
      <c r="E145" s="32">
        <f t="shared" ref="E145:I145" si="51">SUM(E146:E149)</f>
        <v>386.4</v>
      </c>
      <c r="F145" s="32">
        <f t="shared" si="51"/>
        <v>0</v>
      </c>
      <c r="G145" s="32">
        <f t="shared" si="51"/>
        <v>0</v>
      </c>
      <c r="H145" s="32">
        <f t="shared" si="51"/>
        <v>0</v>
      </c>
      <c r="I145" s="32">
        <f t="shared" si="51"/>
        <v>0</v>
      </c>
      <c r="J145" s="32">
        <f>SUM(J146:J149)</f>
        <v>0</v>
      </c>
      <c r="K145" s="48" t="s">
        <v>19</v>
      </c>
    </row>
    <row r="146" spans="1:11" ht="31.5" x14ac:dyDescent="0.25">
      <c r="A146" s="52"/>
      <c r="B146" s="48"/>
      <c r="C146" s="26" t="s">
        <v>16</v>
      </c>
      <c r="D146" s="33">
        <f t="shared" ref="D146:D149" si="52">SUM(E146:J146)</f>
        <v>0</v>
      </c>
      <c r="E146" s="34">
        <v>0</v>
      </c>
      <c r="F146" s="34">
        <v>0</v>
      </c>
      <c r="G146" s="34">
        <v>0</v>
      </c>
      <c r="H146" s="34">
        <v>0</v>
      </c>
      <c r="I146" s="34">
        <v>0</v>
      </c>
      <c r="J146" s="34">
        <v>0</v>
      </c>
      <c r="K146" s="48"/>
    </row>
    <row r="147" spans="1:11" ht="31.5" x14ac:dyDescent="0.25">
      <c r="A147" s="52"/>
      <c r="B147" s="48"/>
      <c r="C147" s="26" t="s">
        <v>8</v>
      </c>
      <c r="D147" s="33">
        <f t="shared" si="52"/>
        <v>0</v>
      </c>
      <c r="E147" s="34">
        <v>0</v>
      </c>
      <c r="F147" s="34">
        <v>0</v>
      </c>
      <c r="G147" s="34">
        <v>0</v>
      </c>
      <c r="H147" s="34">
        <v>0</v>
      </c>
      <c r="I147" s="34">
        <v>0</v>
      </c>
      <c r="J147" s="34">
        <v>0</v>
      </c>
      <c r="K147" s="48"/>
    </row>
    <row r="148" spans="1:11" ht="31.5" x14ac:dyDescent="0.25">
      <c r="A148" s="52"/>
      <c r="B148" s="48"/>
      <c r="C148" s="26" t="s">
        <v>0</v>
      </c>
      <c r="D148" s="33">
        <f t="shared" si="52"/>
        <v>386.4</v>
      </c>
      <c r="E148" s="33">
        <v>386.4</v>
      </c>
      <c r="F148" s="34">
        <v>0</v>
      </c>
      <c r="G148" s="34">
        <v>0</v>
      </c>
      <c r="H148" s="34">
        <v>0</v>
      </c>
      <c r="I148" s="34">
        <v>0</v>
      </c>
      <c r="J148" s="34">
        <v>0</v>
      </c>
      <c r="K148" s="48"/>
    </row>
    <row r="149" spans="1:11" ht="31.5" x14ac:dyDescent="0.25">
      <c r="A149" s="52"/>
      <c r="B149" s="48"/>
      <c r="C149" s="26" t="s">
        <v>9</v>
      </c>
      <c r="D149" s="33">
        <f t="shared" si="52"/>
        <v>0</v>
      </c>
      <c r="E149" s="34">
        <v>0</v>
      </c>
      <c r="F149" s="34">
        <v>0</v>
      </c>
      <c r="G149" s="34">
        <v>0</v>
      </c>
      <c r="H149" s="34">
        <v>0</v>
      </c>
      <c r="I149" s="34">
        <v>0</v>
      </c>
      <c r="J149" s="34">
        <v>0</v>
      </c>
      <c r="K149" s="48"/>
    </row>
    <row r="150" spans="1:11" ht="16.5" x14ac:dyDescent="0.25">
      <c r="A150" s="52" t="s">
        <v>49</v>
      </c>
      <c r="B150" s="48" t="s">
        <v>48</v>
      </c>
      <c r="C150" s="27" t="s">
        <v>5</v>
      </c>
      <c r="D150" s="31">
        <f>SUM(E150:J150)</f>
        <v>72.8</v>
      </c>
      <c r="E150" s="32">
        <f t="shared" ref="E150:I150" si="53">SUM(E151:E154)</f>
        <v>72.8</v>
      </c>
      <c r="F150" s="32">
        <f t="shared" si="53"/>
        <v>0</v>
      </c>
      <c r="G150" s="32">
        <f t="shared" si="53"/>
        <v>0</v>
      </c>
      <c r="H150" s="32">
        <f t="shared" si="53"/>
        <v>0</v>
      </c>
      <c r="I150" s="32">
        <f t="shared" si="53"/>
        <v>0</v>
      </c>
      <c r="J150" s="32">
        <f>SUM(J151:J154)</f>
        <v>0</v>
      </c>
      <c r="K150" s="48" t="s">
        <v>19</v>
      </c>
    </row>
    <row r="151" spans="1:11" ht="31.5" x14ac:dyDescent="0.25">
      <c r="A151" s="52"/>
      <c r="B151" s="48"/>
      <c r="C151" s="26" t="s">
        <v>16</v>
      </c>
      <c r="D151" s="33">
        <f t="shared" ref="D151:D154" si="54">SUM(E151:J151)</f>
        <v>0</v>
      </c>
      <c r="E151" s="34">
        <v>0</v>
      </c>
      <c r="F151" s="34">
        <v>0</v>
      </c>
      <c r="G151" s="34">
        <v>0</v>
      </c>
      <c r="H151" s="34">
        <v>0</v>
      </c>
      <c r="I151" s="34">
        <v>0</v>
      </c>
      <c r="J151" s="34">
        <v>0</v>
      </c>
      <c r="K151" s="48"/>
    </row>
    <row r="152" spans="1:11" ht="31.5" x14ac:dyDescent="0.25">
      <c r="A152" s="52"/>
      <c r="B152" s="48"/>
      <c r="C152" s="26" t="s">
        <v>8</v>
      </c>
      <c r="D152" s="33">
        <f t="shared" si="54"/>
        <v>0</v>
      </c>
      <c r="E152" s="34">
        <v>0</v>
      </c>
      <c r="F152" s="34">
        <v>0</v>
      </c>
      <c r="G152" s="34">
        <v>0</v>
      </c>
      <c r="H152" s="34">
        <v>0</v>
      </c>
      <c r="I152" s="34">
        <v>0</v>
      </c>
      <c r="J152" s="34">
        <v>0</v>
      </c>
      <c r="K152" s="48"/>
    </row>
    <row r="153" spans="1:11" ht="31.5" x14ac:dyDescent="0.25">
      <c r="A153" s="52"/>
      <c r="B153" s="48"/>
      <c r="C153" s="26" t="s">
        <v>0</v>
      </c>
      <c r="D153" s="33">
        <f t="shared" si="54"/>
        <v>72.8</v>
      </c>
      <c r="E153" s="33">
        <v>72.8</v>
      </c>
      <c r="F153" s="34">
        <v>0</v>
      </c>
      <c r="G153" s="34">
        <v>0</v>
      </c>
      <c r="H153" s="34">
        <v>0</v>
      </c>
      <c r="I153" s="34">
        <v>0</v>
      </c>
      <c r="J153" s="34">
        <v>0</v>
      </c>
      <c r="K153" s="48"/>
    </row>
    <row r="154" spans="1:11" ht="31.5" x14ac:dyDescent="0.25">
      <c r="A154" s="52"/>
      <c r="B154" s="48"/>
      <c r="C154" s="26" t="s">
        <v>9</v>
      </c>
      <c r="D154" s="33">
        <f t="shared" si="54"/>
        <v>0</v>
      </c>
      <c r="E154" s="34">
        <v>0</v>
      </c>
      <c r="F154" s="34">
        <v>0</v>
      </c>
      <c r="G154" s="34">
        <v>0</v>
      </c>
      <c r="H154" s="34">
        <v>0</v>
      </c>
      <c r="I154" s="34">
        <v>0</v>
      </c>
      <c r="J154" s="34">
        <v>0</v>
      </c>
      <c r="K154" s="48"/>
    </row>
    <row r="155" spans="1:11" ht="16.5" x14ac:dyDescent="0.25">
      <c r="A155" s="52" t="s">
        <v>182</v>
      </c>
      <c r="B155" s="48" t="s">
        <v>31</v>
      </c>
      <c r="C155" s="27" t="s">
        <v>5</v>
      </c>
      <c r="D155" s="31">
        <f>SUM(E155:J155)</f>
        <v>4463</v>
      </c>
      <c r="E155" s="32">
        <f t="shared" ref="E155:I155" si="55">SUM(E156:E159)</f>
        <v>4463</v>
      </c>
      <c r="F155" s="32">
        <f t="shared" si="55"/>
        <v>0</v>
      </c>
      <c r="G155" s="32">
        <f t="shared" si="55"/>
        <v>0</v>
      </c>
      <c r="H155" s="32">
        <f t="shared" si="55"/>
        <v>0</v>
      </c>
      <c r="I155" s="32">
        <f t="shared" si="55"/>
        <v>0</v>
      </c>
      <c r="J155" s="32">
        <f>SUM(J156:J159)</f>
        <v>0</v>
      </c>
      <c r="K155" s="48" t="s">
        <v>99</v>
      </c>
    </row>
    <row r="156" spans="1:11" ht="31.5" x14ac:dyDescent="0.25">
      <c r="A156" s="52"/>
      <c r="B156" s="48"/>
      <c r="C156" s="26" t="s">
        <v>16</v>
      </c>
      <c r="D156" s="33">
        <f t="shared" ref="D156:D159" si="56">SUM(E156:J156)</f>
        <v>0</v>
      </c>
      <c r="E156" s="34">
        <v>0</v>
      </c>
      <c r="F156" s="34">
        <v>0</v>
      </c>
      <c r="G156" s="34">
        <v>0</v>
      </c>
      <c r="H156" s="34">
        <v>0</v>
      </c>
      <c r="I156" s="34">
        <v>0</v>
      </c>
      <c r="J156" s="34">
        <v>0</v>
      </c>
      <c r="K156" s="48"/>
    </row>
    <row r="157" spans="1:11" ht="31.5" x14ac:dyDescent="0.25">
      <c r="A157" s="52"/>
      <c r="B157" s="48"/>
      <c r="C157" s="26" t="s">
        <v>8</v>
      </c>
      <c r="D157" s="33">
        <f t="shared" si="56"/>
        <v>4239.8</v>
      </c>
      <c r="E157" s="33">
        <v>4239.8</v>
      </c>
      <c r="F157" s="34">
        <v>0</v>
      </c>
      <c r="G157" s="34">
        <v>0</v>
      </c>
      <c r="H157" s="34">
        <v>0</v>
      </c>
      <c r="I157" s="34">
        <v>0</v>
      </c>
      <c r="J157" s="34">
        <v>0</v>
      </c>
      <c r="K157" s="48"/>
    </row>
    <row r="158" spans="1:11" ht="45" customHeight="1" x14ac:dyDescent="0.25">
      <c r="A158" s="52"/>
      <c r="B158" s="48"/>
      <c r="C158" s="26" t="s">
        <v>0</v>
      </c>
      <c r="D158" s="33">
        <f t="shared" si="56"/>
        <v>223.2</v>
      </c>
      <c r="E158" s="33">
        <v>223.2</v>
      </c>
      <c r="F158" s="34">
        <v>0</v>
      </c>
      <c r="G158" s="34">
        <v>0</v>
      </c>
      <c r="H158" s="34">
        <v>0</v>
      </c>
      <c r="I158" s="34">
        <v>0</v>
      </c>
      <c r="J158" s="34">
        <v>0</v>
      </c>
      <c r="K158" s="48"/>
    </row>
    <row r="159" spans="1:11" ht="31.5" x14ac:dyDescent="0.25">
      <c r="A159" s="52"/>
      <c r="B159" s="48"/>
      <c r="C159" s="26" t="s">
        <v>9</v>
      </c>
      <c r="D159" s="33">
        <f t="shared" si="56"/>
        <v>0</v>
      </c>
      <c r="E159" s="34">
        <v>0</v>
      </c>
      <c r="F159" s="34">
        <v>0</v>
      </c>
      <c r="G159" s="34">
        <v>0</v>
      </c>
      <c r="H159" s="34">
        <v>0</v>
      </c>
      <c r="I159" s="34">
        <v>0</v>
      </c>
      <c r="J159" s="34">
        <v>0</v>
      </c>
      <c r="K159" s="48"/>
    </row>
    <row r="160" spans="1:11" s="2" customFormat="1" ht="16.5" x14ac:dyDescent="0.25">
      <c r="A160" s="89" t="s">
        <v>73</v>
      </c>
      <c r="B160" s="89"/>
      <c r="C160" s="27" t="s">
        <v>5</v>
      </c>
      <c r="D160" s="31">
        <f>SUM(E160:J160)</f>
        <v>244331.69999999998</v>
      </c>
      <c r="E160" s="31">
        <f t="shared" ref="E160:J160" si="57">SUM(E161:E164)</f>
        <v>60196</v>
      </c>
      <c r="F160" s="31">
        <f>SUM(F161:F164)</f>
        <v>57083.399999999994</v>
      </c>
      <c r="G160" s="31">
        <f>SUM(G161:G164)</f>
        <v>57833.9</v>
      </c>
      <c r="H160" s="31">
        <f t="shared" si="57"/>
        <v>18034.8</v>
      </c>
      <c r="I160" s="31">
        <f t="shared" si="57"/>
        <v>20259</v>
      </c>
      <c r="J160" s="31">
        <f t="shared" si="57"/>
        <v>30924.6</v>
      </c>
      <c r="K160" s="52"/>
    </row>
    <row r="161" spans="1:11" s="2" customFormat="1" ht="31.5" x14ac:dyDescent="0.25">
      <c r="A161" s="89"/>
      <c r="B161" s="89"/>
      <c r="C161" s="27" t="s">
        <v>6</v>
      </c>
      <c r="D161" s="31">
        <f t="shared" ref="D161:D163" si="58">SUM(E161:J161)</f>
        <v>2466</v>
      </c>
      <c r="E161" s="31">
        <f>E12+E17+E22+E27+E32+E37+E42+E47+E52+E63+E68+E73+E78+E83+E89+E94+E105+E110+E115+E121+E126+E131+E136+E141+E146+E151+E156</f>
        <v>0</v>
      </c>
      <c r="F161" s="31">
        <f>F12+F17+F22+F27+F32+F37+F42+F47+F52+F63+F68+F73+F78+F83+F89+F94+F105+F110+F115+F121+F126+F131+F136+F141+F146+F151+F156+F99</f>
        <v>460.6</v>
      </c>
      <c r="G161" s="31">
        <f>G12+G17+G22+G27+G32+G37+G42+G47+G52+G63+G68+G73+G78+G83+G89+G94+G105+G110+G115+G121+G126+G131+G136+G141+G146+G151+G156+G99</f>
        <v>497.1</v>
      </c>
      <c r="H161" s="31">
        <f>H12+H17+H22+H27+H32+H37+H42+H47+H52+H63+H68+H73+H78+H83+H89+H94+H105+H110+H115+H121+H126+H131+H136+H141+H146+H151+H156+H99</f>
        <v>514.1</v>
      </c>
      <c r="I161" s="31">
        <f>I12+I17+I22+I27+I32+I37+I42+I47+I52+I63+I68+I73+I78+I83+I89+I94+I105+I110+I115+I121+I126+I131+I136+I141+I146+I151+I156+I99</f>
        <v>533</v>
      </c>
      <c r="J161" s="31">
        <f>J12+J17+J22+J27+J32+J37+J42+J47+J52+J63+J68+J73+J78+J83+J89+J94+J105+J110+J115+J121+J126+J131+J136+J141+J146+J151+J156+J99</f>
        <v>461.2</v>
      </c>
      <c r="K161" s="52"/>
    </row>
    <row r="162" spans="1:11" s="2" customFormat="1" ht="16.5" x14ac:dyDescent="0.25">
      <c r="A162" s="89"/>
      <c r="B162" s="89"/>
      <c r="C162" s="27" t="s">
        <v>8</v>
      </c>
      <c r="D162" s="31">
        <f t="shared" si="58"/>
        <v>19376</v>
      </c>
      <c r="E162" s="31">
        <f>E13+E18+E23+E28+E33+E38+E43+E48+E53+E64+E69+E74+E79+E84+E90+E95+E106+E111+E116+E122+E127+E132+E137+E142+E147+E152+E157</f>
        <v>5694.4</v>
      </c>
      <c r="F162" s="31">
        <f>F13+F18+F23+F28+F33+F38+F43+F48+F53+F64+F69+F74+F79+F84+F90+F95+F106+F111+F116+F122+F127+F132+F137+F142+F147+F152+F157</f>
        <v>5063.0999999999995</v>
      </c>
      <c r="G162" s="31">
        <f>G13+G18+G23+G28+G33+G38+G43+G48+G53+G64+G69+G74+G79+G84+G90+G95+G106+G111+G116+G122+G127+G132+G137+G142+G147+G152+G157</f>
        <v>2649.3</v>
      </c>
      <c r="H162" s="31">
        <f>H13+H18+H23+H28+H33+H38+H43+H48+H53+H64+H69+H74+H79+H84+H90+H95+H106+H111+H116+H122+H127+H132+H137+H142+H147+H152+H157</f>
        <v>3012</v>
      </c>
      <c r="I162" s="31">
        <f>I13+I18+I23+I28+I33+I38+I43+I48+I53+I64+I69+I74+I79+I84+I90+I95+I106+I111+I116+I122+I127+I132+I137+I142+I147+I152+I157</f>
        <v>1691.8</v>
      </c>
      <c r="J162" s="31">
        <f>J13+J18+J23+J28+J33+J38+J43+J48+J53+J64+J69+J74+J79+J84+J90+J95+J106+J111+J116+J122+J127+J132+J137+J142+J147+J152+J157</f>
        <v>1265.4000000000001</v>
      </c>
      <c r="K162" s="52"/>
    </row>
    <row r="163" spans="1:11" ht="16.5" x14ac:dyDescent="0.25">
      <c r="A163" s="89"/>
      <c r="B163" s="89"/>
      <c r="C163" s="27" t="s">
        <v>0</v>
      </c>
      <c r="D163" s="31">
        <f t="shared" si="58"/>
        <v>222489.7</v>
      </c>
      <c r="E163" s="31">
        <f>E14+E19+E24+E29+E34+E39+E44+E49+E54+E65+E70+E75+E80+E85+E91+E96+E107+E112+E117+E123+E128+E133+E138+E143+E148+E153+E158</f>
        <v>54501.599999999999</v>
      </c>
      <c r="F163" s="31">
        <v>51559.7</v>
      </c>
      <c r="G163" s="31">
        <f>G14+G19+G24+G29+G34+G39+G44+G49+G54+G59+G65+G70+G75+G80+G85+G91+G96+G101+G107+G112+G117</f>
        <v>54687.5</v>
      </c>
      <c r="H163" s="31">
        <f>H14+H19+H24+H29+H34+H39+H44+H49+H54+H59+H65+H70+H75+H80+H85+H91+H96+H101+H107+H112+H117</f>
        <v>14508.699999999999</v>
      </c>
      <c r="I163" s="31">
        <f>I14+I19+I24+I29+I34+I39+I44+I49+I54+I59+I65+I70+I75+I80+I85+I91+I96+I101+I107+I112+I117</f>
        <v>18034.2</v>
      </c>
      <c r="J163" s="31">
        <f t="shared" ref="J163" si="59">J14+J19+J24+J29+J34+J39+J44+J49+J54+J59+J65+J70+J75+J80+J85+J91+J96+J101+J107+J112+J117</f>
        <v>29198</v>
      </c>
      <c r="K163" s="52"/>
    </row>
    <row r="164" spans="1:11" ht="31.5" x14ac:dyDescent="0.25">
      <c r="A164" s="89"/>
      <c r="B164" s="89"/>
      <c r="C164" s="27" t="s">
        <v>9</v>
      </c>
      <c r="D164" s="31">
        <f>SUM(E164:J164)</f>
        <v>0</v>
      </c>
      <c r="E164" s="31">
        <f>E15+E20+E25+E30+E35+E40+E45+E50+E55+E66+E71+E76+E81+E86+E92+E97+E108+E113+E118+E124+E129+E134+E139+E144+E149+E154+E159</f>
        <v>0</v>
      </c>
      <c r="F164" s="31">
        <f>F15+F20+F25+F30+F35+F40+F45+F50+F55+F66+F71+F76+F81+F86+F92+F97+F108+F113+F118+F124+F129+F134+F139+F144+F149+F154+F159</f>
        <v>0</v>
      </c>
      <c r="G164" s="31">
        <f>G15+G20+G25+G30+G35+G40+G45+G50+G55+G66+G71+G76+G81+G86+G92+G97+G108+G113+G118+G124+G129+G134+G139+G144+G149+G154+G159</f>
        <v>0</v>
      </c>
      <c r="H164" s="31">
        <f>H15+H20+H25+H30+H35+H40+H45+H50+H55+H66+H71+H76+H81+H86+H92+H97+H108+H113+H118+H124+H129+H134+H139+H144+H149+H154+H159</f>
        <v>0</v>
      </c>
      <c r="I164" s="31">
        <f>I15+I20+I25+I30+I35+I40+I45+I50+I55+I66+I71+I76+I81+I86+I92+I97+I108+I113+I118+I124+I129+I134+I139+I144+I149+I154+I159</f>
        <v>0</v>
      </c>
      <c r="J164" s="31">
        <f>J15+J20+J25+J30+J35+J40+J45+J50+J55+J66+J71+J76+J81+J86+J92+J97+J108+J113+J118+J124+J129+J134+J139+J144+J149+J154+J159</f>
        <v>0</v>
      </c>
      <c r="K164" s="52"/>
    </row>
    <row r="165" spans="1:11" ht="38.25" customHeight="1" x14ac:dyDescent="0.25">
      <c r="A165" s="64" t="s">
        <v>74</v>
      </c>
      <c r="B165" s="64"/>
      <c r="C165" s="64"/>
      <c r="D165" s="64"/>
      <c r="E165" s="64"/>
      <c r="F165" s="64"/>
      <c r="G165" s="64"/>
      <c r="H165" s="64"/>
      <c r="I165" s="64"/>
      <c r="J165" s="64"/>
      <c r="K165" s="64"/>
    </row>
    <row r="166" spans="1:11" ht="38.25" customHeight="1" x14ac:dyDescent="0.25">
      <c r="A166" s="51" t="s">
        <v>75</v>
      </c>
      <c r="B166" s="51"/>
      <c r="C166" s="51"/>
      <c r="D166" s="51"/>
      <c r="E166" s="51"/>
      <c r="F166" s="51"/>
      <c r="G166" s="51"/>
      <c r="H166" s="51"/>
      <c r="I166" s="51"/>
      <c r="J166" s="51"/>
      <c r="K166" s="51"/>
    </row>
    <row r="167" spans="1:11" s="2" customFormat="1" ht="16.5" x14ac:dyDescent="0.25">
      <c r="A167" s="57" t="s">
        <v>76</v>
      </c>
      <c r="B167" s="48" t="s">
        <v>126</v>
      </c>
      <c r="C167" s="27" t="s">
        <v>5</v>
      </c>
      <c r="D167" s="37">
        <f>SUM(E167:J167)</f>
        <v>11946.199999999997</v>
      </c>
      <c r="E167" s="37">
        <f>SUM(E168:E171)</f>
        <v>1926.8</v>
      </c>
      <c r="F167" s="37">
        <v>2056.1</v>
      </c>
      <c r="G167" s="37">
        <v>2063.9</v>
      </c>
      <c r="H167" s="37">
        <v>2063.9</v>
      </c>
      <c r="I167" s="37">
        <v>948.3</v>
      </c>
      <c r="J167" s="37">
        <f t="shared" ref="J167" si="60">SUM(J168:J171)</f>
        <v>2887.2</v>
      </c>
      <c r="K167" s="48" t="s">
        <v>199</v>
      </c>
    </row>
    <row r="168" spans="1:11" s="2" customFormat="1" ht="31.5" x14ac:dyDescent="0.25">
      <c r="A168" s="57"/>
      <c r="B168" s="48"/>
      <c r="C168" s="26" t="s">
        <v>6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48"/>
    </row>
    <row r="169" spans="1:11" s="2" customFormat="1" ht="31.5" x14ac:dyDescent="0.25">
      <c r="A169" s="57"/>
      <c r="B169" s="48"/>
      <c r="C169" s="26" t="s">
        <v>8</v>
      </c>
      <c r="D169" s="33">
        <f>SUM(E169:J169)</f>
        <v>8104.4</v>
      </c>
      <c r="E169" s="33">
        <v>1377.5</v>
      </c>
      <c r="F169" s="33">
        <v>1542.1</v>
      </c>
      <c r="G169" s="33">
        <v>1548</v>
      </c>
      <c r="H169" s="33">
        <v>1548</v>
      </c>
      <c r="I169" s="33">
        <v>711.2</v>
      </c>
      <c r="J169" s="33">
        <v>1377.6</v>
      </c>
      <c r="K169" s="48"/>
    </row>
    <row r="170" spans="1:11" s="2" customFormat="1" ht="31.5" x14ac:dyDescent="0.25">
      <c r="A170" s="57"/>
      <c r="B170" s="48"/>
      <c r="C170" s="26" t="s">
        <v>0</v>
      </c>
      <c r="D170" s="33">
        <f>SUM(E170:J170)</f>
        <v>2842.7999999999997</v>
      </c>
      <c r="E170" s="33">
        <v>459.3</v>
      </c>
      <c r="F170" s="33">
        <v>514</v>
      </c>
      <c r="G170" s="33">
        <v>515.9</v>
      </c>
      <c r="H170" s="33">
        <v>515.9</v>
      </c>
      <c r="I170" s="33">
        <v>237.1</v>
      </c>
      <c r="J170" s="33">
        <v>600.6</v>
      </c>
      <c r="K170" s="48"/>
    </row>
    <row r="171" spans="1:11" s="2" customFormat="1" ht="31.5" x14ac:dyDescent="0.25">
      <c r="A171" s="57"/>
      <c r="B171" s="48"/>
      <c r="C171" s="26" t="s">
        <v>7</v>
      </c>
      <c r="D171" s="33">
        <v>540</v>
      </c>
      <c r="E171" s="33">
        <v>90</v>
      </c>
      <c r="F171" s="33">
        <v>90</v>
      </c>
      <c r="G171" s="33">
        <v>90</v>
      </c>
      <c r="H171" s="33">
        <v>90</v>
      </c>
      <c r="I171" s="33">
        <v>90</v>
      </c>
      <c r="J171" s="33">
        <v>909</v>
      </c>
      <c r="K171" s="48"/>
    </row>
    <row r="172" spans="1:11" ht="36.75" customHeight="1" x14ac:dyDescent="0.25">
      <c r="A172" s="51" t="s">
        <v>77</v>
      </c>
      <c r="B172" s="51"/>
      <c r="C172" s="51"/>
      <c r="D172" s="51"/>
      <c r="E172" s="51"/>
      <c r="F172" s="51"/>
      <c r="G172" s="51"/>
      <c r="H172" s="51"/>
      <c r="I172" s="51"/>
      <c r="J172" s="51"/>
      <c r="K172" s="51"/>
    </row>
    <row r="173" spans="1:11" ht="16.5" x14ac:dyDescent="0.25">
      <c r="A173" s="52" t="s">
        <v>78</v>
      </c>
      <c r="B173" s="48" t="s">
        <v>21</v>
      </c>
      <c r="C173" s="27" t="s">
        <v>5</v>
      </c>
      <c r="D173" s="31">
        <f t="shared" ref="D173:J173" si="61">SUM(D174:D177)</f>
        <v>2327.5</v>
      </c>
      <c r="E173" s="31">
        <f t="shared" si="61"/>
        <v>747.5</v>
      </c>
      <c r="F173" s="31">
        <f t="shared" si="61"/>
        <v>395</v>
      </c>
      <c r="G173" s="31">
        <f t="shared" si="61"/>
        <v>395</v>
      </c>
      <c r="H173" s="31">
        <v>0</v>
      </c>
      <c r="I173" s="31">
        <v>0</v>
      </c>
      <c r="J173" s="31">
        <f t="shared" si="61"/>
        <v>0</v>
      </c>
      <c r="K173" s="48" t="s">
        <v>200</v>
      </c>
    </row>
    <row r="174" spans="1:11" s="2" customFormat="1" ht="31.5" x14ac:dyDescent="0.25">
      <c r="A174" s="52"/>
      <c r="B174" s="48"/>
      <c r="C174" s="26" t="s">
        <v>6</v>
      </c>
      <c r="D174" s="34">
        <v>0</v>
      </c>
      <c r="E174" s="34">
        <v>0</v>
      </c>
      <c r="F174" s="34">
        <v>0</v>
      </c>
      <c r="G174" s="34">
        <v>0</v>
      </c>
      <c r="H174" s="34">
        <v>0</v>
      </c>
      <c r="I174" s="34">
        <v>0</v>
      </c>
      <c r="J174" s="34">
        <v>0</v>
      </c>
      <c r="K174" s="48"/>
    </row>
    <row r="175" spans="1:11" s="2" customFormat="1" ht="31.5" x14ac:dyDescent="0.25">
      <c r="A175" s="52"/>
      <c r="B175" s="48"/>
      <c r="C175" s="26" t="s">
        <v>8</v>
      </c>
      <c r="D175" s="34">
        <f>SUM(E175:J175)</f>
        <v>257.5</v>
      </c>
      <c r="E175" s="34">
        <v>257.5</v>
      </c>
      <c r="F175" s="34">
        <v>0</v>
      </c>
      <c r="G175" s="34">
        <v>0</v>
      </c>
      <c r="H175" s="34">
        <v>0</v>
      </c>
      <c r="I175" s="34">
        <v>0</v>
      </c>
      <c r="J175" s="34">
        <v>0</v>
      </c>
      <c r="K175" s="48"/>
    </row>
    <row r="176" spans="1:11" s="2" customFormat="1" ht="31.5" x14ac:dyDescent="0.25">
      <c r="A176" s="52"/>
      <c r="B176" s="48"/>
      <c r="C176" s="26" t="s">
        <v>0</v>
      </c>
      <c r="D176" s="34">
        <f>SUM(E176:J176)</f>
        <v>2070</v>
      </c>
      <c r="E176" s="34">
        <v>490</v>
      </c>
      <c r="F176" s="34">
        <v>395</v>
      </c>
      <c r="G176" s="34">
        <v>395</v>
      </c>
      <c r="H176" s="34">
        <v>395</v>
      </c>
      <c r="I176" s="34">
        <v>395</v>
      </c>
      <c r="J176" s="34">
        <v>0</v>
      </c>
      <c r="K176" s="48"/>
    </row>
    <row r="177" spans="1:11" s="2" customFormat="1" ht="31.5" x14ac:dyDescent="0.25">
      <c r="A177" s="52"/>
      <c r="B177" s="48"/>
      <c r="C177" s="26" t="s">
        <v>9</v>
      </c>
      <c r="D177" s="34">
        <v>0</v>
      </c>
      <c r="E177" s="34">
        <v>0</v>
      </c>
      <c r="F177" s="34">
        <v>0</v>
      </c>
      <c r="G177" s="34">
        <v>0</v>
      </c>
      <c r="H177" s="34">
        <v>0</v>
      </c>
      <c r="I177" s="34">
        <v>0</v>
      </c>
      <c r="J177" s="34">
        <v>0</v>
      </c>
      <c r="K177" s="48"/>
    </row>
    <row r="178" spans="1:11" s="2" customFormat="1" ht="31.5" customHeight="1" x14ac:dyDescent="0.25">
      <c r="A178" s="54" t="s">
        <v>79</v>
      </c>
      <c r="B178" s="58" t="s">
        <v>21</v>
      </c>
      <c r="C178" s="27" t="s">
        <v>5</v>
      </c>
      <c r="D178" s="31" t="s">
        <v>211</v>
      </c>
      <c r="E178" s="31">
        <f t="shared" ref="E178:J178" si="62">SUM(E179:E181)</f>
        <v>200</v>
      </c>
      <c r="F178" s="31">
        <f t="shared" si="62"/>
        <v>717.9</v>
      </c>
      <c r="G178" s="31">
        <f t="shared" si="62"/>
        <v>200</v>
      </c>
      <c r="H178" s="31">
        <f t="shared" si="62"/>
        <v>0</v>
      </c>
      <c r="I178" s="31">
        <f t="shared" si="62"/>
        <v>0</v>
      </c>
      <c r="J178" s="31">
        <f t="shared" si="62"/>
        <v>200</v>
      </c>
      <c r="K178" s="58" t="s">
        <v>98</v>
      </c>
    </row>
    <row r="179" spans="1:11" ht="31.5" x14ac:dyDescent="0.25">
      <c r="A179" s="55"/>
      <c r="B179" s="59"/>
      <c r="C179" s="26" t="s">
        <v>6</v>
      </c>
      <c r="D179" s="34">
        <v>0</v>
      </c>
      <c r="E179" s="34">
        <v>0</v>
      </c>
      <c r="F179" s="34">
        <v>0</v>
      </c>
      <c r="G179" s="34">
        <v>0</v>
      </c>
      <c r="H179" s="34">
        <v>0</v>
      </c>
      <c r="I179" s="34">
        <v>0</v>
      </c>
      <c r="J179" s="34">
        <v>0</v>
      </c>
      <c r="K179" s="59"/>
    </row>
    <row r="180" spans="1:11" ht="31.5" x14ac:dyDescent="0.25">
      <c r="A180" s="55"/>
      <c r="B180" s="59"/>
      <c r="C180" s="26" t="s">
        <v>8</v>
      </c>
      <c r="D180" s="34">
        <v>0</v>
      </c>
      <c r="E180" s="34">
        <v>0</v>
      </c>
      <c r="F180" s="34">
        <v>517.9</v>
      </c>
      <c r="G180" s="34">
        <v>0</v>
      </c>
      <c r="H180" s="34">
        <v>0</v>
      </c>
      <c r="I180" s="34">
        <v>0</v>
      </c>
      <c r="J180" s="34">
        <v>0</v>
      </c>
      <c r="K180" s="59"/>
    </row>
    <row r="181" spans="1:11" ht="31.5" x14ac:dyDescent="0.25">
      <c r="A181" s="55"/>
      <c r="B181" s="59"/>
      <c r="C181" s="26" t="s">
        <v>0</v>
      </c>
      <c r="D181" s="34" t="s">
        <v>211</v>
      </c>
      <c r="E181" s="34">
        <v>200</v>
      </c>
      <c r="F181" s="34">
        <v>200</v>
      </c>
      <c r="G181" s="34">
        <v>200</v>
      </c>
      <c r="H181" s="34">
        <v>0</v>
      </c>
      <c r="I181" s="34">
        <v>0</v>
      </c>
      <c r="J181" s="34">
        <v>200</v>
      </c>
      <c r="K181" s="59"/>
    </row>
    <row r="182" spans="1:11" ht="31.5" x14ac:dyDescent="0.25">
      <c r="A182" s="56"/>
      <c r="B182" s="60"/>
      <c r="C182" s="26" t="s">
        <v>9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60"/>
    </row>
    <row r="183" spans="1:11" ht="38.25" customHeight="1" x14ac:dyDescent="0.25">
      <c r="A183" s="51" t="s">
        <v>80</v>
      </c>
      <c r="B183" s="51"/>
      <c r="C183" s="51"/>
      <c r="D183" s="51"/>
      <c r="E183" s="51"/>
      <c r="F183" s="51"/>
      <c r="G183" s="51"/>
      <c r="H183" s="51"/>
      <c r="I183" s="51"/>
      <c r="J183" s="51"/>
      <c r="K183" s="51"/>
    </row>
    <row r="184" spans="1:11" s="2" customFormat="1" ht="16.5" x14ac:dyDescent="0.25">
      <c r="A184" s="57" t="s">
        <v>81</v>
      </c>
      <c r="B184" s="48" t="s">
        <v>124</v>
      </c>
      <c r="C184" s="27" t="s">
        <v>5</v>
      </c>
      <c r="D184" s="31">
        <f t="shared" ref="D184:D186" si="63">SUM(E184:J184)</f>
        <v>288.5</v>
      </c>
      <c r="E184" s="31">
        <f t="shared" ref="E184:J184" si="64">SUM(E185:E188)</f>
        <v>0</v>
      </c>
      <c r="F184" s="31">
        <f t="shared" si="64"/>
        <v>238.5</v>
      </c>
      <c r="G184" s="31">
        <f t="shared" si="64"/>
        <v>25</v>
      </c>
      <c r="H184" s="31">
        <f t="shared" si="64"/>
        <v>0</v>
      </c>
      <c r="I184" s="31">
        <f t="shared" si="64"/>
        <v>0</v>
      </c>
      <c r="J184" s="31">
        <f t="shared" si="64"/>
        <v>25</v>
      </c>
      <c r="K184" s="48" t="s">
        <v>82</v>
      </c>
    </row>
    <row r="185" spans="1:11" s="2" customFormat="1" ht="31.5" x14ac:dyDescent="0.25">
      <c r="A185" s="57"/>
      <c r="B185" s="48"/>
      <c r="C185" s="26" t="s">
        <v>6</v>
      </c>
      <c r="D185" s="34">
        <f t="shared" si="63"/>
        <v>0</v>
      </c>
      <c r="E185" s="34">
        <v>0</v>
      </c>
      <c r="F185" s="34">
        <v>0</v>
      </c>
      <c r="G185" s="34">
        <v>0</v>
      </c>
      <c r="H185" s="34">
        <v>0</v>
      </c>
      <c r="I185" s="34">
        <v>0</v>
      </c>
      <c r="J185" s="34">
        <v>0</v>
      </c>
      <c r="K185" s="48"/>
    </row>
    <row r="186" spans="1:11" s="2" customFormat="1" ht="31.5" x14ac:dyDescent="0.25">
      <c r="A186" s="57"/>
      <c r="B186" s="48"/>
      <c r="C186" s="26" t="s">
        <v>8</v>
      </c>
      <c r="D186" s="34">
        <f t="shared" si="63"/>
        <v>0</v>
      </c>
      <c r="E186" s="34">
        <v>0</v>
      </c>
      <c r="F186" s="34">
        <v>0</v>
      </c>
      <c r="G186" s="34">
        <v>0</v>
      </c>
      <c r="H186" s="34">
        <v>0</v>
      </c>
      <c r="I186" s="34">
        <v>0</v>
      </c>
      <c r="J186" s="34">
        <v>0</v>
      </c>
      <c r="K186" s="48"/>
    </row>
    <row r="187" spans="1:11" s="2" customFormat="1" ht="31.5" x14ac:dyDescent="0.25">
      <c r="A187" s="57"/>
      <c r="B187" s="48"/>
      <c r="C187" s="26" t="s">
        <v>0</v>
      </c>
      <c r="D187" s="34">
        <f>SUM(E187:J187)</f>
        <v>288.5</v>
      </c>
      <c r="E187" s="34">
        <v>0</v>
      </c>
      <c r="F187" s="34">
        <v>238.5</v>
      </c>
      <c r="G187" s="34">
        <v>25</v>
      </c>
      <c r="H187" s="34">
        <v>0</v>
      </c>
      <c r="I187" s="34">
        <v>0</v>
      </c>
      <c r="J187" s="34">
        <v>25</v>
      </c>
      <c r="K187" s="48"/>
    </row>
    <row r="188" spans="1:11" s="2" customFormat="1" ht="31.5" x14ac:dyDescent="0.25">
      <c r="A188" s="57"/>
      <c r="B188" s="48"/>
      <c r="C188" s="26" t="s">
        <v>7</v>
      </c>
      <c r="D188" s="34">
        <f>SUM(E188:J188)</f>
        <v>0</v>
      </c>
      <c r="E188" s="34">
        <v>0</v>
      </c>
      <c r="F188" s="34">
        <v>0</v>
      </c>
      <c r="G188" s="34">
        <v>0</v>
      </c>
      <c r="H188" s="34">
        <v>0</v>
      </c>
      <c r="I188" s="34">
        <v>0</v>
      </c>
      <c r="J188" s="34">
        <v>0</v>
      </c>
      <c r="K188" s="48"/>
    </row>
    <row r="189" spans="1:11" ht="36.75" customHeight="1" x14ac:dyDescent="0.25">
      <c r="A189" s="51" t="s">
        <v>83</v>
      </c>
      <c r="B189" s="51"/>
      <c r="C189" s="51"/>
      <c r="D189" s="51"/>
      <c r="E189" s="51"/>
      <c r="F189" s="51"/>
      <c r="G189" s="51"/>
      <c r="H189" s="51"/>
      <c r="I189" s="51"/>
      <c r="J189" s="51"/>
      <c r="K189" s="51"/>
    </row>
    <row r="190" spans="1:11" s="2" customFormat="1" ht="31.5" customHeight="1" x14ac:dyDescent="0.25">
      <c r="A190" s="57" t="s">
        <v>84</v>
      </c>
      <c r="B190" s="48" t="s">
        <v>124</v>
      </c>
      <c r="C190" s="27" t="s">
        <v>5</v>
      </c>
      <c r="D190" s="31">
        <f t="shared" ref="D190:J190" si="65">SUM(D191:D194)</f>
        <v>1216</v>
      </c>
      <c r="E190" s="31">
        <f t="shared" si="65"/>
        <v>224</v>
      </c>
      <c r="F190" s="31">
        <f t="shared" si="65"/>
        <v>320</v>
      </c>
      <c r="G190" s="31">
        <f t="shared" si="65"/>
        <v>352</v>
      </c>
      <c r="H190" s="31">
        <f t="shared" si="65"/>
        <v>0</v>
      </c>
      <c r="I190" s="31">
        <f t="shared" si="65"/>
        <v>0</v>
      </c>
      <c r="J190" s="31">
        <f t="shared" si="65"/>
        <v>320</v>
      </c>
      <c r="K190" s="48" t="s">
        <v>97</v>
      </c>
    </row>
    <row r="191" spans="1:11" s="2" customFormat="1" ht="31.5" x14ac:dyDescent="0.25">
      <c r="A191" s="57"/>
      <c r="B191" s="48"/>
      <c r="C191" s="26" t="s">
        <v>16</v>
      </c>
      <c r="D191" s="34">
        <f t="shared" ref="D191:D192" si="66">SUM(E191:J191)</f>
        <v>0</v>
      </c>
      <c r="E191" s="34">
        <v>0</v>
      </c>
      <c r="F191" s="34">
        <v>0</v>
      </c>
      <c r="G191" s="34">
        <v>0</v>
      </c>
      <c r="H191" s="34">
        <v>0</v>
      </c>
      <c r="I191" s="34">
        <v>0</v>
      </c>
      <c r="J191" s="34">
        <v>0</v>
      </c>
      <c r="K191" s="48"/>
    </row>
    <row r="192" spans="1:11" s="2" customFormat="1" ht="31.5" x14ac:dyDescent="0.25">
      <c r="A192" s="57"/>
      <c r="B192" s="48"/>
      <c r="C192" s="26" t="s">
        <v>8</v>
      </c>
      <c r="D192" s="34">
        <f t="shared" si="66"/>
        <v>0</v>
      </c>
      <c r="E192" s="34">
        <v>0</v>
      </c>
      <c r="F192" s="34">
        <v>0</v>
      </c>
      <c r="G192" s="34">
        <v>0</v>
      </c>
      <c r="H192" s="34">
        <v>0</v>
      </c>
      <c r="I192" s="34">
        <v>0</v>
      </c>
      <c r="J192" s="34">
        <v>0</v>
      </c>
      <c r="K192" s="48"/>
    </row>
    <row r="193" spans="1:11" s="2" customFormat="1" ht="31.5" x14ac:dyDescent="0.25">
      <c r="A193" s="57"/>
      <c r="B193" s="48"/>
      <c r="C193" s="26" t="s">
        <v>0</v>
      </c>
      <c r="D193" s="34">
        <f>SUM(E193:J193)</f>
        <v>1216</v>
      </c>
      <c r="E193" s="34">
        <v>224</v>
      </c>
      <c r="F193" s="34">
        <v>320</v>
      </c>
      <c r="G193" s="34">
        <v>352</v>
      </c>
      <c r="H193" s="34">
        <v>0</v>
      </c>
      <c r="I193" s="34">
        <v>0</v>
      </c>
      <c r="J193" s="34">
        <v>320</v>
      </c>
      <c r="K193" s="48"/>
    </row>
    <row r="194" spans="1:11" s="2" customFormat="1" ht="31.5" x14ac:dyDescent="0.25">
      <c r="A194" s="57"/>
      <c r="B194" s="48"/>
      <c r="C194" s="26" t="s">
        <v>9</v>
      </c>
      <c r="D194" s="34">
        <f>SUM(E194:J194)</f>
        <v>0</v>
      </c>
      <c r="E194" s="34">
        <v>0</v>
      </c>
      <c r="F194" s="34">
        <v>0</v>
      </c>
      <c r="G194" s="34">
        <v>0</v>
      </c>
      <c r="H194" s="34">
        <v>0</v>
      </c>
      <c r="I194" s="34">
        <v>0</v>
      </c>
      <c r="J194" s="34">
        <v>0</v>
      </c>
      <c r="K194" s="48"/>
    </row>
    <row r="195" spans="1:11" ht="39" customHeight="1" x14ac:dyDescent="0.25">
      <c r="A195" s="51" t="s">
        <v>86</v>
      </c>
      <c r="B195" s="51"/>
      <c r="C195" s="51"/>
      <c r="D195" s="51"/>
      <c r="E195" s="51"/>
      <c r="F195" s="51"/>
      <c r="G195" s="51"/>
      <c r="H195" s="51"/>
      <c r="I195" s="51"/>
      <c r="J195" s="51"/>
      <c r="K195" s="51"/>
    </row>
    <row r="196" spans="1:11" s="2" customFormat="1" ht="16.5" x14ac:dyDescent="0.25">
      <c r="A196" s="68" t="s">
        <v>218</v>
      </c>
      <c r="B196" s="58" t="s">
        <v>219</v>
      </c>
      <c r="C196" s="27" t="s">
        <v>5</v>
      </c>
      <c r="D196" s="31">
        <f t="shared" ref="D196:J196" si="67">SUM(D197:D200)</f>
        <v>11070.800000000001</v>
      </c>
      <c r="E196" s="31">
        <f t="shared" si="67"/>
        <v>0</v>
      </c>
      <c r="F196" s="31">
        <v>7689.9</v>
      </c>
      <c r="G196" s="31">
        <f t="shared" si="67"/>
        <v>1080.9000000000001</v>
      </c>
      <c r="H196" s="31">
        <f t="shared" si="67"/>
        <v>1000</v>
      </c>
      <c r="I196" s="31">
        <f t="shared" si="67"/>
        <v>1000</v>
      </c>
      <c r="J196" s="31">
        <f t="shared" si="67"/>
        <v>300</v>
      </c>
      <c r="K196" s="58" t="s">
        <v>96</v>
      </c>
    </row>
    <row r="197" spans="1:11" s="2" customFormat="1" ht="31.5" x14ac:dyDescent="0.25">
      <c r="A197" s="69"/>
      <c r="B197" s="59"/>
      <c r="C197" s="26" t="s">
        <v>6</v>
      </c>
      <c r="D197" s="34">
        <f t="shared" ref="D197:D198" si="68">SUM(E197:J197)</f>
        <v>0</v>
      </c>
      <c r="E197" s="34">
        <v>0</v>
      </c>
      <c r="F197" s="34">
        <v>0</v>
      </c>
      <c r="G197" s="34">
        <v>0</v>
      </c>
      <c r="H197" s="34">
        <v>0</v>
      </c>
      <c r="I197" s="34">
        <v>0</v>
      </c>
      <c r="J197" s="34">
        <v>0</v>
      </c>
      <c r="K197" s="59"/>
    </row>
    <row r="198" spans="1:11" s="2" customFormat="1" ht="31.5" x14ac:dyDescent="0.25">
      <c r="A198" s="69"/>
      <c r="B198" s="59"/>
      <c r="C198" s="26" t="s">
        <v>8</v>
      </c>
      <c r="D198" s="34">
        <f t="shared" si="68"/>
        <v>6000</v>
      </c>
      <c r="E198" s="34">
        <v>0</v>
      </c>
      <c r="F198" s="34">
        <v>6000</v>
      </c>
      <c r="G198" s="34">
        <v>0</v>
      </c>
      <c r="H198" s="34">
        <v>0</v>
      </c>
      <c r="I198" s="34">
        <v>0</v>
      </c>
      <c r="J198" s="34">
        <v>0</v>
      </c>
      <c r="K198" s="59"/>
    </row>
    <row r="199" spans="1:11" s="2" customFormat="1" ht="31.5" x14ac:dyDescent="0.25">
      <c r="A199" s="69"/>
      <c r="B199" s="59"/>
      <c r="C199" s="26" t="s">
        <v>0</v>
      </c>
      <c r="D199" s="34">
        <f>SUM(E199:J199)</f>
        <v>4447.7</v>
      </c>
      <c r="E199" s="34">
        <v>0</v>
      </c>
      <c r="F199" s="34">
        <v>1066.8</v>
      </c>
      <c r="G199" s="34">
        <v>1080.9000000000001</v>
      </c>
      <c r="H199" s="34">
        <v>1000</v>
      </c>
      <c r="I199" s="34">
        <v>1000</v>
      </c>
      <c r="J199" s="34">
        <v>300</v>
      </c>
      <c r="K199" s="59"/>
    </row>
    <row r="200" spans="1:11" s="2" customFormat="1" ht="31.5" x14ac:dyDescent="0.25">
      <c r="A200" s="70"/>
      <c r="B200" s="60"/>
      <c r="C200" s="26" t="s">
        <v>7</v>
      </c>
      <c r="D200" s="34">
        <f>SUM(E200:J200)</f>
        <v>623.1</v>
      </c>
      <c r="E200" s="34">
        <v>0</v>
      </c>
      <c r="F200" s="34">
        <v>623.1</v>
      </c>
      <c r="G200" s="34">
        <v>0</v>
      </c>
      <c r="H200" s="34">
        <v>0</v>
      </c>
      <c r="I200" s="34">
        <v>0</v>
      </c>
      <c r="J200" s="34">
        <v>0</v>
      </c>
      <c r="K200" s="60"/>
    </row>
    <row r="201" spans="1:11" s="2" customFormat="1" ht="16.5" x14ac:dyDescent="0.25">
      <c r="A201" s="89" t="s">
        <v>85</v>
      </c>
      <c r="B201" s="89"/>
      <c r="C201" s="27" t="s">
        <v>5</v>
      </c>
      <c r="D201" s="31">
        <f t="shared" ref="D201:F201" si="69">SUM(D202:D205)</f>
        <v>27707.9</v>
      </c>
      <c r="E201" s="31">
        <f t="shared" si="69"/>
        <v>3098.3</v>
      </c>
      <c r="F201" s="31">
        <f t="shared" si="69"/>
        <v>11507.4</v>
      </c>
      <c r="G201" s="31">
        <f>SUM(G202:G205)</f>
        <v>4206.8</v>
      </c>
      <c r="H201" s="31">
        <f t="shared" ref="H201:J201" si="70">SUM(H202:H205)</f>
        <v>3548.9</v>
      </c>
      <c r="I201" s="31">
        <f t="shared" si="70"/>
        <v>2433.3000000000002</v>
      </c>
      <c r="J201" s="31">
        <f t="shared" si="70"/>
        <v>2913.2</v>
      </c>
      <c r="K201" s="48"/>
    </row>
    <row r="202" spans="1:11" s="2" customFormat="1" ht="31.5" x14ac:dyDescent="0.25">
      <c r="A202" s="89"/>
      <c r="B202" s="89"/>
      <c r="C202" s="27" t="s">
        <v>6</v>
      </c>
      <c r="D202" s="31">
        <f t="shared" ref="D202:D203" si="71">SUM(E202:J202)</f>
        <v>0</v>
      </c>
      <c r="E202" s="31">
        <f>E168+E174+E179+E185+E191+E197</f>
        <v>0</v>
      </c>
      <c r="F202" s="31">
        <f t="shared" ref="F202:J202" si="72">F168+F174+F179+F185+F191+F197</f>
        <v>0</v>
      </c>
      <c r="G202" s="31">
        <f t="shared" si="72"/>
        <v>0</v>
      </c>
      <c r="H202" s="31">
        <f t="shared" si="72"/>
        <v>0</v>
      </c>
      <c r="I202" s="31">
        <f t="shared" si="72"/>
        <v>0</v>
      </c>
      <c r="J202" s="31">
        <f t="shared" si="72"/>
        <v>0</v>
      </c>
      <c r="K202" s="48"/>
    </row>
    <row r="203" spans="1:11" s="2" customFormat="1" ht="16.5" x14ac:dyDescent="0.25">
      <c r="A203" s="89"/>
      <c r="B203" s="89"/>
      <c r="C203" s="27" t="s">
        <v>8</v>
      </c>
      <c r="D203" s="31">
        <f t="shared" si="71"/>
        <v>14879.800000000001</v>
      </c>
      <c r="E203" s="31">
        <f t="shared" ref="E203:J203" si="73">E169+E175+E180+E186+E192+E198</f>
        <v>1635</v>
      </c>
      <c r="F203" s="31">
        <v>8060</v>
      </c>
      <c r="G203" s="31">
        <f t="shared" si="73"/>
        <v>1548</v>
      </c>
      <c r="H203" s="31">
        <f t="shared" si="73"/>
        <v>1548</v>
      </c>
      <c r="I203" s="31">
        <f t="shared" si="73"/>
        <v>711.2</v>
      </c>
      <c r="J203" s="31">
        <f t="shared" si="73"/>
        <v>1377.6</v>
      </c>
      <c r="K203" s="48"/>
    </row>
    <row r="204" spans="1:11" s="2" customFormat="1" ht="16.5" x14ac:dyDescent="0.25">
      <c r="A204" s="89"/>
      <c r="B204" s="89"/>
      <c r="C204" s="27" t="s">
        <v>0</v>
      </c>
      <c r="D204" s="31">
        <f>SUM(E204:J204)</f>
        <v>11665.000000000002</v>
      </c>
      <c r="E204" s="31">
        <f t="shared" ref="E204:J204" si="74">E170+E176+E181+E187+E193+E199</f>
        <v>1373.3</v>
      </c>
      <c r="F204" s="31">
        <f t="shared" si="74"/>
        <v>2734.3</v>
      </c>
      <c r="G204" s="31">
        <f t="shared" si="74"/>
        <v>2568.8000000000002</v>
      </c>
      <c r="H204" s="31">
        <f t="shared" si="74"/>
        <v>1910.9</v>
      </c>
      <c r="I204" s="31">
        <f t="shared" si="74"/>
        <v>1632.1</v>
      </c>
      <c r="J204" s="31">
        <f t="shared" si="74"/>
        <v>1445.6</v>
      </c>
      <c r="K204" s="48"/>
    </row>
    <row r="205" spans="1:11" s="2" customFormat="1" ht="31.5" x14ac:dyDescent="0.25">
      <c r="A205" s="89"/>
      <c r="B205" s="89"/>
      <c r="C205" s="27" t="s">
        <v>9</v>
      </c>
      <c r="D205" s="31">
        <f>SUM(E205:J205)</f>
        <v>1163.0999999999999</v>
      </c>
      <c r="E205" s="31">
        <v>90</v>
      </c>
      <c r="F205" s="31">
        <v>713.1</v>
      </c>
      <c r="G205" s="31">
        <v>90</v>
      </c>
      <c r="H205" s="31">
        <v>90</v>
      </c>
      <c r="I205" s="31">
        <v>90</v>
      </c>
      <c r="J205" s="31">
        <v>90</v>
      </c>
      <c r="K205" s="48"/>
    </row>
    <row r="206" spans="1:11" ht="36.75" customHeight="1" x14ac:dyDescent="0.25">
      <c r="A206" s="64" t="s">
        <v>108</v>
      </c>
      <c r="B206" s="64"/>
      <c r="C206" s="64"/>
      <c r="D206" s="64"/>
      <c r="E206" s="64"/>
      <c r="F206" s="64"/>
      <c r="G206" s="64"/>
      <c r="H206" s="64"/>
      <c r="I206" s="64"/>
      <c r="J206" s="64"/>
      <c r="K206" s="64"/>
    </row>
    <row r="207" spans="1:11" ht="36.75" customHeight="1" x14ac:dyDescent="0.25">
      <c r="A207" s="51" t="s">
        <v>127</v>
      </c>
      <c r="B207" s="51"/>
      <c r="C207" s="51"/>
      <c r="D207" s="51"/>
      <c r="E207" s="51"/>
      <c r="F207" s="51"/>
      <c r="G207" s="51"/>
      <c r="H207" s="51"/>
      <c r="I207" s="51"/>
      <c r="J207" s="51"/>
      <c r="K207" s="51"/>
    </row>
    <row r="208" spans="1:11" ht="31.5" customHeight="1" x14ac:dyDescent="0.25">
      <c r="A208" s="52" t="s">
        <v>89</v>
      </c>
      <c r="B208" s="58" t="s">
        <v>128</v>
      </c>
      <c r="C208" s="27" t="s">
        <v>5</v>
      </c>
      <c r="D208" s="31">
        <f t="shared" ref="D208:E208" si="75">SUM(D209:D212)</f>
        <v>20</v>
      </c>
      <c r="E208" s="31">
        <f t="shared" si="75"/>
        <v>0</v>
      </c>
      <c r="F208" s="31">
        <v>0</v>
      </c>
      <c r="G208" s="31">
        <f t="shared" ref="G208:J208" si="76">SUM(G209:G212)</f>
        <v>10</v>
      </c>
      <c r="H208" s="31">
        <f t="shared" si="76"/>
        <v>0</v>
      </c>
      <c r="I208" s="31">
        <f t="shared" si="76"/>
        <v>0</v>
      </c>
      <c r="J208" s="31">
        <f t="shared" si="76"/>
        <v>10</v>
      </c>
      <c r="K208" s="48" t="s">
        <v>95</v>
      </c>
    </row>
    <row r="209" spans="1:11" s="2" customFormat="1" ht="31.5" x14ac:dyDescent="0.25">
      <c r="A209" s="52"/>
      <c r="B209" s="59"/>
      <c r="C209" s="26" t="s">
        <v>6</v>
      </c>
      <c r="D209" s="34">
        <f t="shared" ref="D209:D210" si="77">SUM(E209:J209)</f>
        <v>0</v>
      </c>
      <c r="E209" s="34">
        <v>0</v>
      </c>
      <c r="F209" s="34">
        <v>0</v>
      </c>
      <c r="G209" s="34">
        <v>0</v>
      </c>
      <c r="H209" s="34">
        <v>0</v>
      </c>
      <c r="I209" s="34">
        <v>0</v>
      </c>
      <c r="J209" s="34">
        <v>0</v>
      </c>
      <c r="K209" s="48"/>
    </row>
    <row r="210" spans="1:11" s="2" customFormat="1" ht="31.5" x14ac:dyDescent="0.25">
      <c r="A210" s="52"/>
      <c r="B210" s="59"/>
      <c r="C210" s="26" t="s">
        <v>8</v>
      </c>
      <c r="D210" s="34">
        <f t="shared" si="77"/>
        <v>0</v>
      </c>
      <c r="E210" s="34">
        <v>0</v>
      </c>
      <c r="F210" s="34">
        <v>0</v>
      </c>
      <c r="G210" s="34">
        <v>0</v>
      </c>
      <c r="H210" s="34">
        <v>0</v>
      </c>
      <c r="I210" s="34">
        <v>0</v>
      </c>
      <c r="J210" s="34">
        <v>0</v>
      </c>
      <c r="K210" s="48"/>
    </row>
    <row r="211" spans="1:11" s="2" customFormat="1" ht="31.5" x14ac:dyDescent="0.25">
      <c r="A211" s="52"/>
      <c r="B211" s="59"/>
      <c r="C211" s="26" t="s">
        <v>0</v>
      </c>
      <c r="D211" s="34">
        <f>SUM(E211:J211)</f>
        <v>20</v>
      </c>
      <c r="E211" s="34">
        <v>0</v>
      </c>
      <c r="F211" s="34">
        <v>0</v>
      </c>
      <c r="G211" s="34">
        <v>10</v>
      </c>
      <c r="H211" s="34">
        <v>0</v>
      </c>
      <c r="I211" s="34">
        <v>0</v>
      </c>
      <c r="J211" s="34">
        <v>10</v>
      </c>
      <c r="K211" s="48"/>
    </row>
    <row r="212" spans="1:11" s="2" customFormat="1" ht="31.5" x14ac:dyDescent="0.25">
      <c r="A212" s="52"/>
      <c r="B212" s="60"/>
      <c r="C212" s="26" t="s">
        <v>9</v>
      </c>
      <c r="D212" s="34">
        <f>SUM(E212:J212)</f>
        <v>0</v>
      </c>
      <c r="E212" s="34">
        <v>0</v>
      </c>
      <c r="F212" s="34">
        <v>0</v>
      </c>
      <c r="G212" s="34">
        <v>0</v>
      </c>
      <c r="H212" s="34">
        <v>0</v>
      </c>
      <c r="I212" s="34">
        <v>0</v>
      </c>
      <c r="J212" s="34">
        <v>0</v>
      </c>
      <c r="K212" s="48"/>
    </row>
    <row r="213" spans="1:11" ht="31.5" customHeight="1" x14ac:dyDescent="0.25">
      <c r="A213" s="52" t="s">
        <v>110</v>
      </c>
      <c r="B213" s="58" t="s">
        <v>128</v>
      </c>
      <c r="C213" s="27" t="s">
        <v>5</v>
      </c>
      <c r="D213" s="31">
        <f t="shared" ref="D213:E213" si="78">SUM(D214:D217)</f>
        <v>40</v>
      </c>
      <c r="E213" s="31">
        <f t="shared" si="78"/>
        <v>0</v>
      </c>
      <c r="F213" s="31">
        <v>0</v>
      </c>
      <c r="G213" s="31">
        <v>20</v>
      </c>
      <c r="H213" s="31">
        <v>0</v>
      </c>
      <c r="I213" s="31">
        <v>0</v>
      </c>
      <c r="J213" s="31">
        <v>20</v>
      </c>
      <c r="K213" s="48" t="s">
        <v>109</v>
      </c>
    </row>
    <row r="214" spans="1:11" s="2" customFormat="1" ht="31.5" x14ac:dyDescent="0.25">
      <c r="A214" s="52"/>
      <c r="B214" s="59"/>
      <c r="C214" s="26" t="s">
        <v>6</v>
      </c>
      <c r="D214" s="34">
        <f t="shared" ref="D214:D215" si="79">SUM(E214:J214)</f>
        <v>0</v>
      </c>
      <c r="E214" s="34">
        <v>0</v>
      </c>
      <c r="F214" s="34">
        <v>0</v>
      </c>
      <c r="G214" s="34">
        <v>0</v>
      </c>
      <c r="H214" s="34">
        <v>0</v>
      </c>
      <c r="I214" s="34">
        <v>0</v>
      </c>
      <c r="J214" s="34">
        <v>0</v>
      </c>
      <c r="K214" s="48"/>
    </row>
    <row r="215" spans="1:11" s="2" customFormat="1" ht="31.5" x14ac:dyDescent="0.25">
      <c r="A215" s="52"/>
      <c r="B215" s="59"/>
      <c r="C215" s="26" t="s">
        <v>8</v>
      </c>
      <c r="D215" s="34">
        <f t="shared" si="79"/>
        <v>0</v>
      </c>
      <c r="E215" s="34">
        <v>0</v>
      </c>
      <c r="F215" s="34">
        <v>0</v>
      </c>
      <c r="G215" s="34">
        <v>0</v>
      </c>
      <c r="H215" s="34">
        <v>0</v>
      </c>
      <c r="I215" s="34">
        <v>0</v>
      </c>
      <c r="J215" s="34">
        <v>0</v>
      </c>
      <c r="K215" s="48"/>
    </row>
    <row r="216" spans="1:11" s="2" customFormat="1" ht="31.5" x14ac:dyDescent="0.25">
      <c r="A216" s="52"/>
      <c r="B216" s="59"/>
      <c r="C216" s="26" t="s">
        <v>0</v>
      </c>
      <c r="D216" s="34">
        <f>SUM(E216:J216)</f>
        <v>40</v>
      </c>
      <c r="E216" s="34">
        <v>0</v>
      </c>
      <c r="F216" s="34">
        <v>0</v>
      </c>
      <c r="G216" s="34">
        <v>20</v>
      </c>
      <c r="H216" s="34">
        <v>0</v>
      </c>
      <c r="I216" s="34">
        <v>0</v>
      </c>
      <c r="J216" s="34">
        <v>20</v>
      </c>
      <c r="K216" s="48"/>
    </row>
    <row r="217" spans="1:11" s="2" customFormat="1" ht="31.5" x14ac:dyDescent="0.25">
      <c r="A217" s="52"/>
      <c r="B217" s="60"/>
      <c r="C217" s="26" t="s">
        <v>9</v>
      </c>
      <c r="D217" s="34">
        <f>SUM(E217:J217)</f>
        <v>0</v>
      </c>
      <c r="E217" s="34">
        <v>0</v>
      </c>
      <c r="F217" s="34">
        <v>0</v>
      </c>
      <c r="G217" s="34">
        <v>0</v>
      </c>
      <c r="H217" s="34">
        <v>0</v>
      </c>
      <c r="I217" s="34">
        <v>0</v>
      </c>
      <c r="J217" s="34">
        <v>0</v>
      </c>
      <c r="K217" s="48"/>
    </row>
    <row r="218" spans="1:11" ht="36.75" customHeight="1" x14ac:dyDescent="0.25">
      <c r="A218" s="51" t="s">
        <v>87</v>
      </c>
      <c r="B218" s="51"/>
      <c r="C218" s="51"/>
      <c r="D218" s="51"/>
      <c r="E218" s="51"/>
      <c r="F218" s="51"/>
      <c r="G218" s="51"/>
      <c r="H218" s="51"/>
      <c r="I218" s="51"/>
      <c r="J218" s="51"/>
      <c r="K218" s="51"/>
    </row>
    <row r="219" spans="1:11" s="2" customFormat="1" ht="31.5" customHeight="1" x14ac:dyDescent="0.25">
      <c r="A219" s="52" t="s">
        <v>88</v>
      </c>
      <c r="B219" s="58" t="s">
        <v>64</v>
      </c>
      <c r="C219" s="27" t="s">
        <v>5</v>
      </c>
      <c r="D219" s="31">
        <f>SUM(D220:D223)</f>
        <v>100</v>
      </c>
      <c r="E219" s="31">
        <f t="shared" ref="E219:J219" si="80">SUM(E220:E222)</f>
        <v>0</v>
      </c>
      <c r="F219" s="31">
        <v>0</v>
      </c>
      <c r="G219" s="31">
        <f t="shared" si="80"/>
        <v>50</v>
      </c>
      <c r="H219" s="31">
        <f t="shared" si="80"/>
        <v>0</v>
      </c>
      <c r="I219" s="31">
        <f t="shared" si="80"/>
        <v>0</v>
      </c>
      <c r="J219" s="31">
        <f t="shared" si="80"/>
        <v>50</v>
      </c>
      <c r="K219" s="48" t="s">
        <v>94</v>
      </c>
    </row>
    <row r="220" spans="1:11" ht="31.5" x14ac:dyDescent="0.25">
      <c r="A220" s="52"/>
      <c r="B220" s="59"/>
      <c r="C220" s="26" t="s">
        <v>6</v>
      </c>
      <c r="D220" s="34">
        <f t="shared" ref="D220:D221" si="81">SUM(E220:J220)</f>
        <v>0</v>
      </c>
      <c r="E220" s="34">
        <v>0</v>
      </c>
      <c r="F220" s="34">
        <v>0</v>
      </c>
      <c r="G220" s="34">
        <v>0</v>
      </c>
      <c r="H220" s="34">
        <v>0</v>
      </c>
      <c r="I220" s="34">
        <v>0</v>
      </c>
      <c r="J220" s="34">
        <v>0</v>
      </c>
      <c r="K220" s="48"/>
    </row>
    <row r="221" spans="1:11" ht="31.5" x14ac:dyDescent="0.25">
      <c r="A221" s="52"/>
      <c r="B221" s="59"/>
      <c r="C221" s="26" t="s">
        <v>8</v>
      </c>
      <c r="D221" s="34">
        <f t="shared" si="81"/>
        <v>0</v>
      </c>
      <c r="E221" s="34">
        <v>0</v>
      </c>
      <c r="F221" s="34">
        <v>0</v>
      </c>
      <c r="G221" s="34">
        <v>0</v>
      </c>
      <c r="H221" s="34">
        <v>0</v>
      </c>
      <c r="I221" s="34">
        <v>0</v>
      </c>
      <c r="J221" s="34">
        <v>0</v>
      </c>
      <c r="K221" s="48"/>
    </row>
    <row r="222" spans="1:11" ht="31.5" x14ac:dyDescent="0.25">
      <c r="A222" s="52"/>
      <c r="B222" s="59"/>
      <c r="C222" s="26" t="s">
        <v>0</v>
      </c>
      <c r="D222" s="34">
        <f>SUM(E222:J222)</f>
        <v>100</v>
      </c>
      <c r="E222" s="34">
        <v>0</v>
      </c>
      <c r="F222" s="34">
        <v>0</v>
      </c>
      <c r="G222" s="34">
        <v>50</v>
      </c>
      <c r="H222" s="34">
        <v>0</v>
      </c>
      <c r="I222" s="34">
        <v>0</v>
      </c>
      <c r="J222" s="34">
        <v>50</v>
      </c>
      <c r="K222" s="48"/>
    </row>
    <row r="223" spans="1:11" ht="31.5" x14ac:dyDescent="0.25">
      <c r="A223" s="52"/>
      <c r="B223" s="60"/>
      <c r="C223" s="26" t="s">
        <v>9</v>
      </c>
      <c r="D223" s="34">
        <f>SUM(E223:J223)</f>
        <v>0</v>
      </c>
      <c r="E223" s="34">
        <v>0</v>
      </c>
      <c r="F223" s="34">
        <v>0</v>
      </c>
      <c r="G223" s="34">
        <v>0</v>
      </c>
      <c r="H223" s="34">
        <v>0</v>
      </c>
      <c r="I223" s="34">
        <v>0</v>
      </c>
      <c r="J223" s="34">
        <v>0</v>
      </c>
      <c r="K223" s="48"/>
    </row>
    <row r="224" spans="1:11" ht="16.5" x14ac:dyDescent="0.25">
      <c r="A224" s="89" t="s">
        <v>26</v>
      </c>
      <c r="B224" s="89"/>
      <c r="C224" s="27" t="s">
        <v>5</v>
      </c>
      <c r="D224" s="31">
        <f>SUM(D225:D228)</f>
        <v>160</v>
      </c>
      <c r="E224" s="31">
        <f>SUM(E225:E228)</f>
        <v>0</v>
      </c>
      <c r="F224" s="31">
        <f t="shared" ref="F224:J224" si="82">SUM(F225:F228)</f>
        <v>0</v>
      </c>
      <c r="G224" s="31">
        <f t="shared" si="82"/>
        <v>80</v>
      </c>
      <c r="H224" s="31">
        <f t="shared" si="82"/>
        <v>0</v>
      </c>
      <c r="I224" s="31">
        <f t="shared" si="82"/>
        <v>0</v>
      </c>
      <c r="J224" s="31">
        <f t="shared" si="82"/>
        <v>80</v>
      </c>
      <c r="K224" s="71"/>
    </row>
    <row r="225" spans="1:11" ht="31.5" x14ac:dyDescent="0.25">
      <c r="A225" s="89"/>
      <c r="B225" s="89"/>
      <c r="C225" s="27" t="s">
        <v>6</v>
      </c>
      <c r="D225" s="31">
        <f t="shared" ref="D225:D226" si="83">SUM(E225:J225)</f>
        <v>0</v>
      </c>
      <c r="E225" s="31">
        <f>E209+E214+E220</f>
        <v>0</v>
      </c>
      <c r="F225" s="31">
        <f t="shared" ref="F225:J225" si="84">F209+F214+F220</f>
        <v>0</v>
      </c>
      <c r="G225" s="31">
        <f t="shared" si="84"/>
        <v>0</v>
      </c>
      <c r="H225" s="31">
        <f t="shared" si="84"/>
        <v>0</v>
      </c>
      <c r="I225" s="31">
        <f t="shared" si="84"/>
        <v>0</v>
      </c>
      <c r="J225" s="31">
        <f t="shared" si="84"/>
        <v>0</v>
      </c>
      <c r="K225" s="71"/>
    </row>
    <row r="226" spans="1:11" ht="16.5" x14ac:dyDescent="0.25">
      <c r="A226" s="89"/>
      <c r="B226" s="89"/>
      <c r="C226" s="27" t="s">
        <v>8</v>
      </c>
      <c r="D226" s="31">
        <f t="shared" si="83"/>
        <v>0</v>
      </c>
      <c r="E226" s="31">
        <f t="shared" ref="E226:J226" si="85">E210+E215+E221</f>
        <v>0</v>
      </c>
      <c r="F226" s="31">
        <f t="shared" si="85"/>
        <v>0</v>
      </c>
      <c r="G226" s="31">
        <f t="shared" si="85"/>
        <v>0</v>
      </c>
      <c r="H226" s="31">
        <f t="shared" si="85"/>
        <v>0</v>
      </c>
      <c r="I226" s="31">
        <f t="shared" si="85"/>
        <v>0</v>
      </c>
      <c r="J226" s="31">
        <f t="shared" si="85"/>
        <v>0</v>
      </c>
      <c r="K226" s="71"/>
    </row>
    <row r="227" spans="1:11" ht="16.5" x14ac:dyDescent="0.25">
      <c r="A227" s="89"/>
      <c r="B227" s="89"/>
      <c r="C227" s="27" t="s">
        <v>0</v>
      </c>
      <c r="D227" s="31">
        <f>SUM(E227:J227)</f>
        <v>160</v>
      </c>
      <c r="E227" s="31">
        <f t="shared" ref="E227:J227" si="86">E211+E216+E222</f>
        <v>0</v>
      </c>
      <c r="F227" s="31">
        <f>F211+F216+F222</f>
        <v>0</v>
      </c>
      <c r="G227" s="31">
        <f t="shared" si="86"/>
        <v>80</v>
      </c>
      <c r="H227" s="31">
        <f t="shared" si="86"/>
        <v>0</v>
      </c>
      <c r="I227" s="31">
        <f t="shared" si="86"/>
        <v>0</v>
      </c>
      <c r="J227" s="31">
        <f t="shared" si="86"/>
        <v>80</v>
      </c>
      <c r="K227" s="71"/>
    </row>
    <row r="228" spans="1:11" ht="31.5" x14ac:dyDescent="0.25">
      <c r="A228" s="89"/>
      <c r="B228" s="89"/>
      <c r="C228" s="27" t="s">
        <v>9</v>
      </c>
      <c r="D228" s="31">
        <f>SUM(E228:J228)</f>
        <v>0</v>
      </c>
      <c r="E228" s="31">
        <f t="shared" ref="E228:J228" si="87">E212+E217+E223</f>
        <v>0</v>
      </c>
      <c r="F228" s="31">
        <f t="shared" si="87"/>
        <v>0</v>
      </c>
      <c r="G228" s="31">
        <f t="shared" si="87"/>
        <v>0</v>
      </c>
      <c r="H228" s="31">
        <f t="shared" si="87"/>
        <v>0</v>
      </c>
      <c r="I228" s="31">
        <f t="shared" si="87"/>
        <v>0</v>
      </c>
      <c r="J228" s="31">
        <f t="shared" si="87"/>
        <v>0</v>
      </c>
      <c r="K228" s="71"/>
    </row>
    <row r="229" spans="1:11" ht="33.75" customHeight="1" x14ac:dyDescent="0.25">
      <c r="A229" s="64" t="s">
        <v>90</v>
      </c>
      <c r="B229" s="64"/>
      <c r="C229" s="64"/>
      <c r="D229" s="64"/>
      <c r="E229" s="64"/>
      <c r="F229" s="64"/>
      <c r="G229" s="64"/>
      <c r="H229" s="64"/>
      <c r="I229" s="64"/>
      <c r="J229" s="64"/>
      <c r="K229" s="64"/>
    </row>
    <row r="230" spans="1:11" ht="36.75" customHeight="1" x14ac:dyDescent="0.25">
      <c r="A230" s="51" t="s">
        <v>91</v>
      </c>
      <c r="B230" s="51"/>
      <c r="C230" s="51"/>
      <c r="D230" s="51"/>
      <c r="E230" s="51"/>
      <c r="F230" s="51"/>
      <c r="G230" s="51"/>
      <c r="H230" s="51"/>
      <c r="I230" s="51"/>
      <c r="J230" s="51"/>
      <c r="K230" s="51"/>
    </row>
    <row r="231" spans="1:11" ht="31.5" customHeight="1" x14ac:dyDescent="0.25">
      <c r="A231" s="52" t="s">
        <v>92</v>
      </c>
      <c r="B231" s="48" t="s">
        <v>129</v>
      </c>
      <c r="C231" s="27" t="s">
        <v>5</v>
      </c>
      <c r="D231" s="31">
        <f>SUM(D232:D235)</f>
        <v>90</v>
      </c>
      <c r="E231" s="31">
        <f t="shared" ref="E231:J231" si="88">SUM(E232:E234)</f>
        <v>0</v>
      </c>
      <c r="F231" s="31">
        <v>30</v>
      </c>
      <c r="G231" s="31">
        <f t="shared" si="88"/>
        <v>30</v>
      </c>
      <c r="H231" s="31">
        <f t="shared" si="88"/>
        <v>0</v>
      </c>
      <c r="I231" s="31">
        <f t="shared" si="88"/>
        <v>0</v>
      </c>
      <c r="J231" s="31">
        <f t="shared" si="88"/>
        <v>30</v>
      </c>
      <c r="K231" s="48" t="s">
        <v>100</v>
      </c>
    </row>
    <row r="232" spans="1:11" ht="31.5" x14ac:dyDescent="0.25">
      <c r="A232" s="52"/>
      <c r="B232" s="48"/>
      <c r="C232" s="26" t="s">
        <v>6</v>
      </c>
      <c r="D232" s="34">
        <f t="shared" ref="D232:D233" si="89">SUM(E232:J232)</f>
        <v>0</v>
      </c>
      <c r="E232" s="34">
        <v>0</v>
      </c>
      <c r="F232" s="34">
        <v>0</v>
      </c>
      <c r="G232" s="34">
        <v>0</v>
      </c>
      <c r="H232" s="34">
        <v>0</v>
      </c>
      <c r="I232" s="34">
        <v>0</v>
      </c>
      <c r="J232" s="34">
        <v>0</v>
      </c>
      <c r="K232" s="48"/>
    </row>
    <row r="233" spans="1:11" ht="31.5" x14ac:dyDescent="0.25">
      <c r="A233" s="52"/>
      <c r="B233" s="48"/>
      <c r="C233" s="26" t="s">
        <v>8</v>
      </c>
      <c r="D233" s="34">
        <f t="shared" si="89"/>
        <v>0</v>
      </c>
      <c r="E233" s="34">
        <v>0</v>
      </c>
      <c r="F233" s="34">
        <v>0</v>
      </c>
      <c r="G233" s="34">
        <v>0</v>
      </c>
      <c r="H233" s="34">
        <v>0</v>
      </c>
      <c r="I233" s="34">
        <v>0</v>
      </c>
      <c r="J233" s="34">
        <v>0</v>
      </c>
      <c r="K233" s="48"/>
    </row>
    <row r="234" spans="1:11" ht="31.5" x14ac:dyDescent="0.25">
      <c r="A234" s="52"/>
      <c r="B234" s="48"/>
      <c r="C234" s="26" t="s">
        <v>0</v>
      </c>
      <c r="D234" s="34">
        <f>SUM(E234:J234)</f>
        <v>90</v>
      </c>
      <c r="E234" s="34">
        <v>0</v>
      </c>
      <c r="F234" s="34">
        <v>30</v>
      </c>
      <c r="G234" s="34">
        <v>30</v>
      </c>
      <c r="H234" s="34">
        <v>0</v>
      </c>
      <c r="I234" s="34">
        <v>0</v>
      </c>
      <c r="J234" s="34">
        <v>30</v>
      </c>
      <c r="K234" s="48"/>
    </row>
    <row r="235" spans="1:11" ht="31.5" x14ac:dyDescent="0.25">
      <c r="A235" s="52"/>
      <c r="B235" s="48"/>
      <c r="C235" s="26" t="s">
        <v>9</v>
      </c>
      <c r="D235" s="34">
        <f>SUM(E235:J235)</f>
        <v>0</v>
      </c>
      <c r="E235" s="34">
        <v>0</v>
      </c>
      <c r="F235" s="34">
        <v>0</v>
      </c>
      <c r="G235" s="34">
        <v>0</v>
      </c>
      <c r="H235" s="34">
        <v>0</v>
      </c>
      <c r="I235" s="34">
        <v>0</v>
      </c>
      <c r="J235" s="34">
        <v>0</v>
      </c>
      <c r="K235" s="48"/>
    </row>
    <row r="236" spans="1:11" ht="31.5" customHeight="1" x14ac:dyDescent="0.25">
      <c r="A236" s="52" t="s">
        <v>93</v>
      </c>
      <c r="B236" s="48" t="s">
        <v>129</v>
      </c>
      <c r="C236" s="27" t="s">
        <v>5</v>
      </c>
      <c r="D236" s="31">
        <f>SUM(D237:D240)</f>
        <v>100</v>
      </c>
      <c r="E236" s="31">
        <f t="shared" ref="E236:J236" si="90">SUM(E237:E239)</f>
        <v>0</v>
      </c>
      <c r="F236" s="31">
        <v>0</v>
      </c>
      <c r="G236" s="31">
        <f t="shared" si="90"/>
        <v>50</v>
      </c>
      <c r="H236" s="31">
        <f t="shared" si="90"/>
        <v>0</v>
      </c>
      <c r="I236" s="31">
        <f t="shared" si="90"/>
        <v>0</v>
      </c>
      <c r="J236" s="31">
        <f t="shared" si="90"/>
        <v>50</v>
      </c>
      <c r="K236" s="48" t="s">
        <v>101</v>
      </c>
    </row>
    <row r="237" spans="1:11" ht="31.5" x14ac:dyDescent="0.25">
      <c r="A237" s="52"/>
      <c r="B237" s="48"/>
      <c r="C237" s="26" t="s">
        <v>6</v>
      </c>
      <c r="D237" s="34">
        <f t="shared" ref="D237:D238" si="91">SUM(E237:J237)</f>
        <v>0</v>
      </c>
      <c r="E237" s="34">
        <v>0</v>
      </c>
      <c r="F237" s="34">
        <v>0</v>
      </c>
      <c r="G237" s="34">
        <v>0</v>
      </c>
      <c r="H237" s="34">
        <v>0</v>
      </c>
      <c r="I237" s="34">
        <v>0</v>
      </c>
      <c r="J237" s="34">
        <v>0</v>
      </c>
      <c r="K237" s="48"/>
    </row>
    <row r="238" spans="1:11" ht="31.5" x14ac:dyDescent="0.25">
      <c r="A238" s="52"/>
      <c r="B238" s="48"/>
      <c r="C238" s="26" t="s">
        <v>8</v>
      </c>
      <c r="D238" s="34">
        <f t="shared" si="91"/>
        <v>0</v>
      </c>
      <c r="E238" s="34">
        <v>0</v>
      </c>
      <c r="F238" s="34">
        <v>0</v>
      </c>
      <c r="G238" s="34">
        <v>0</v>
      </c>
      <c r="H238" s="34">
        <v>0</v>
      </c>
      <c r="I238" s="34">
        <v>0</v>
      </c>
      <c r="J238" s="34">
        <v>0</v>
      </c>
      <c r="K238" s="48"/>
    </row>
    <row r="239" spans="1:11" ht="31.5" x14ac:dyDescent="0.25">
      <c r="A239" s="52"/>
      <c r="B239" s="48"/>
      <c r="C239" s="26" t="s">
        <v>0</v>
      </c>
      <c r="D239" s="34">
        <f>SUM(E239:J239)</f>
        <v>100</v>
      </c>
      <c r="E239" s="34">
        <v>0</v>
      </c>
      <c r="F239" s="34">
        <v>0</v>
      </c>
      <c r="G239" s="34">
        <v>50</v>
      </c>
      <c r="H239" s="34">
        <v>0</v>
      </c>
      <c r="I239" s="34">
        <v>0</v>
      </c>
      <c r="J239" s="34">
        <v>50</v>
      </c>
      <c r="K239" s="48"/>
    </row>
    <row r="240" spans="1:11" ht="31.5" x14ac:dyDescent="0.25">
      <c r="A240" s="52"/>
      <c r="B240" s="48"/>
      <c r="C240" s="26" t="s">
        <v>9</v>
      </c>
      <c r="D240" s="34">
        <f>SUM(E240:J240)</f>
        <v>0</v>
      </c>
      <c r="E240" s="34">
        <v>0</v>
      </c>
      <c r="F240" s="34">
        <v>0</v>
      </c>
      <c r="G240" s="34">
        <v>0</v>
      </c>
      <c r="H240" s="34">
        <v>0</v>
      </c>
      <c r="I240" s="34">
        <v>0</v>
      </c>
      <c r="J240" s="34">
        <v>0</v>
      </c>
      <c r="K240" s="48"/>
    </row>
    <row r="241" spans="1:11" ht="31.5" customHeight="1" x14ac:dyDescent="0.25">
      <c r="A241" s="52" t="s">
        <v>114</v>
      </c>
      <c r="B241" s="48" t="s">
        <v>129</v>
      </c>
      <c r="C241" s="27" t="s">
        <v>5</v>
      </c>
      <c r="D241" s="31">
        <f>SUM(D242:D245)</f>
        <v>0</v>
      </c>
      <c r="E241" s="31">
        <f t="shared" ref="E241:J241" si="92">SUM(E242:E244)</f>
        <v>0</v>
      </c>
      <c r="F241" s="31">
        <v>0</v>
      </c>
      <c r="G241" s="31">
        <v>0</v>
      </c>
      <c r="H241" s="31">
        <f t="shared" si="92"/>
        <v>0</v>
      </c>
      <c r="I241" s="31">
        <f t="shared" si="92"/>
        <v>0</v>
      </c>
      <c r="J241" s="31">
        <f t="shared" si="92"/>
        <v>0</v>
      </c>
      <c r="K241" s="48" t="s">
        <v>115</v>
      </c>
    </row>
    <row r="242" spans="1:11" ht="31.5" x14ac:dyDescent="0.25">
      <c r="A242" s="52"/>
      <c r="B242" s="48"/>
      <c r="C242" s="26" t="s">
        <v>6</v>
      </c>
      <c r="D242" s="34">
        <f t="shared" ref="D242:D243" si="93">SUM(E242:J242)</f>
        <v>0</v>
      </c>
      <c r="E242" s="34">
        <v>0</v>
      </c>
      <c r="F242" s="34">
        <v>0</v>
      </c>
      <c r="G242" s="34">
        <v>0</v>
      </c>
      <c r="H242" s="34">
        <v>0</v>
      </c>
      <c r="I242" s="34">
        <v>0</v>
      </c>
      <c r="J242" s="34">
        <v>0</v>
      </c>
      <c r="K242" s="48"/>
    </row>
    <row r="243" spans="1:11" ht="31.5" x14ac:dyDescent="0.25">
      <c r="A243" s="52"/>
      <c r="B243" s="48"/>
      <c r="C243" s="26" t="s">
        <v>8</v>
      </c>
      <c r="D243" s="34">
        <f t="shared" si="93"/>
        <v>0</v>
      </c>
      <c r="E243" s="34">
        <v>0</v>
      </c>
      <c r="F243" s="34">
        <v>0</v>
      </c>
      <c r="G243" s="34">
        <v>0</v>
      </c>
      <c r="H243" s="34">
        <v>0</v>
      </c>
      <c r="I243" s="34">
        <v>0</v>
      </c>
      <c r="J243" s="34">
        <v>0</v>
      </c>
      <c r="K243" s="48"/>
    </row>
    <row r="244" spans="1:11" ht="31.5" x14ac:dyDescent="0.25">
      <c r="A244" s="52"/>
      <c r="B244" s="48"/>
      <c r="C244" s="26" t="s">
        <v>0</v>
      </c>
      <c r="D244" s="34">
        <f>SUM(E244:J244)</f>
        <v>0</v>
      </c>
      <c r="E244" s="34">
        <v>0</v>
      </c>
      <c r="F244" s="34">
        <v>0</v>
      </c>
      <c r="G244" s="34">
        <v>0</v>
      </c>
      <c r="H244" s="34">
        <v>0</v>
      </c>
      <c r="I244" s="34">
        <v>0</v>
      </c>
      <c r="J244" s="34">
        <v>0</v>
      </c>
      <c r="K244" s="48"/>
    </row>
    <row r="245" spans="1:11" ht="31.5" x14ac:dyDescent="0.25">
      <c r="A245" s="52"/>
      <c r="B245" s="48"/>
      <c r="C245" s="26" t="s">
        <v>9</v>
      </c>
      <c r="D245" s="34">
        <f>SUM(E245:J245)</f>
        <v>0</v>
      </c>
      <c r="E245" s="34">
        <v>0</v>
      </c>
      <c r="F245" s="34">
        <v>0</v>
      </c>
      <c r="G245" s="34">
        <v>0</v>
      </c>
      <c r="H245" s="34">
        <v>0</v>
      </c>
      <c r="I245" s="34">
        <v>0</v>
      </c>
      <c r="J245" s="34">
        <v>0</v>
      </c>
      <c r="K245" s="48"/>
    </row>
    <row r="246" spans="1:11" ht="36.75" customHeight="1" x14ac:dyDescent="0.25">
      <c r="A246" s="51" t="s">
        <v>102</v>
      </c>
      <c r="B246" s="51"/>
      <c r="C246" s="51"/>
      <c r="D246" s="51"/>
      <c r="E246" s="51"/>
      <c r="F246" s="51"/>
      <c r="G246" s="51"/>
      <c r="H246" s="51"/>
      <c r="I246" s="51"/>
      <c r="J246" s="51"/>
      <c r="K246" s="51"/>
    </row>
    <row r="247" spans="1:11" ht="31.5" customHeight="1" x14ac:dyDescent="0.25">
      <c r="A247" s="52" t="s">
        <v>201</v>
      </c>
      <c r="B247" s="48" t="s">
        <v>129</v>
      </c>
      <c r="C247" s="27" t="s">
        <v>5</v>
      </c>
      <c r="D247" s="31">
        <f>SUM(D248:D251)</f>
        <v>40</v>
      </c>
      <c r="E247" s="31">
        <f t="shared" ref="E247:J247" si="94">SUM(E248:E250)</f>
        <v>0</v>
      </c>
      <c r="F247" s="31">
        <v>20</v>
      </c>
      <c r="G247" s="31">
        <f t="shared" si="94"/>
        <v>20</v>
      </c>
      <c r="H247" s="31">
        <f t="shared" si="94"/>
        <v>0</v>
      </c>
      <c r="I247" s="31">
        <f t="shared" si="94"/>
        <v>0</v>
      </c>
      <c r="J247" s="31">
        <f t="shared" si="94"/>
        <v>0</v>
      </c>
      <c r="K247" s="48" t="s">
        <v>111</v>
      </c>
    </row>
    <row r="248" spans="1:11" ht="31.5" x14ac:dyDescent="0.25">
      <c r="A248" s="52"/>
      <c r="B248" s="48"/>
      <c r="C248" s="26" t="s">
        <v>6</v>
      </c>
      <c r="D248" s="34">
        <f t="shared" ref="D248:D249" si="95">SUM(E248:J248)</f>
        <v>0</v>
      </c>
      <c r="E248" s="34">
        <v>0</v>
      </c>
      <c r="F248" s="34">
        <v>0</v>
      </c>
      <c r="G248" s="34">
        <v>0</v>
      </c>
      <c r="H248" s="34">
        <v>0</v>
      </c>
      <c r="I248" s="34">
        <v>0</v>
      </c>
      <c r="J248" s="34">
        <v>0</v>
      </c>
      <c r="K248" s="48"/>
    </row>
    <row r="249" spans="1:11" ht="31.5" x14ac:dyDescent="0.25">
      <c r="A249" s="52"/>
      <c r="B249" s="48"/>
      <c r="C249" s="26" t="s">
        <v>8</v>
      </c>
      <c r="D249" s="34">
        <f t="shared" si="95"/>
        <v>0</v>
      </c>
      <c r="E249" s="34">
        <v>0</v>
      </c>
      <c r="F249" s="34">
        <v>0</v>
      </c>
      <c r="G249" s="34">
        <v>0</v>
      </c>
      <c r="H249" s="34">
        <v>0</v>
      </c>
      <c r="I249" s="34">
        <v>0</v>
      </c>
      <c r="J249" s="34">
        <v>0</v>
      </c>
      <c r="K249" s="48"/>
    </row>
    <row r="250" spans="1:11" ht="31.5" x14ac:dyDescent="0.25">
      <c r="A250" s="52"/>
      <c r="B250" s="48"/>
      <c r="C250" s="26" t="s">
        <v>0</v>
      </c>
      <c r="D250" s="34">
        <f>SUM(E250:J250)</f>
        <v>40</v>
      </c>
      <c r="E250" s="34">
        <v>0</v>
      </c>
      <c r="F250" s="34">
        <v>20</v>
      </c>
      <c r="G250" s="34">
        <v>20</v>
      </c>
      <c r="H250" s="34">
        <v>0</v>
      </c>
      <c r="I250" s="34">
        <v>0</v>
      </c>
      <c r="J250" s="34">
        <v>0</v>
      </c>
      <c r="K250" s="48"/>
    </row>
    <row r="251" spans="1:11" ht="36.75" customHeight="1" x14ac:dyDescent="0.25">
      <c r="A251" s="52"/>
      <c r="B251" s="48"/>
      <c r="C251" s="26" t="s">
        <v>9</v>
      </c>
      <c r="D251" s="34">
        <f>SUM(E251:J251)</f>
        <v>0</v>
      </c>
      <c r="E251" s="34">
        <v>0</v>
      </c>
      <c r="F251" s="34">
        <v>0</v>
      </c>
      <c r="G251" s="34">
        <v>0</v>
      </c>
      <c r="H251" s="34">
        <v>0</v>
      </c>
      <c r="I251" s="34">
        <v>0</v>
      </c>
      <c r="J251" s="34">
        <v>0</v>
      </c>
      <c r="K251" s="48"/>
    </row>
    <row r="252" spans="1:11" ht="31.5" customHeight="1" x14ac:dyDescent="0.25">
      <c r="A252" s="52" t="s">
        <v>103</v>
      </c>
      <c r="B252" s="48" t="s">
        <v>129</v>
      </c>
      <c r="C252" s="27" t="s">
        <v>5</v>
      </c>
      <c r="D252" s="31">
        <f>SUM(D253:D256)</f>
        <v>20</v>
      </c>
      <c r="E252" s="31">
        <f t="shared" ref="E252:J252" si="96">SUM(E253:E255)</f>
        <v>0</v>
      </c>
      <c r="F252" s="31">
        <v>10</v>
      </c>
      <c r="G252" s="31">
        <f t="shared" si="96"/>
        <v>10</v>
      </c>
      <c r="H252" s="31">
        <f t="shared" si="96"/>
        <v>0</v>
      </c>
      <c r="I252" s="31">
        <f t="shared" si="96"/>
        <v>0</v>
      </c>
      <c r="J252" s="31">
        <f t="shared" si="96"/>
        <v>0</v>
      </c>
      <c r="K252" s="48" t="s">
        <v>104</v>
      </c>
    </row>
    <row r="253" spans="1:11" ht="31.5" x14ac:dyDescent="0.25">
      <c r="A253" s="52"/>
      <c r="B253" s="48"/>
      <c r="C253" s="26" t="s">
        <v>6</v>
      </c>
      <c r="D253" s="34">
        <f t="shared" ref="D253:D254" si="97">SUM(E253:J253)</f>
        <v>0</v>
      </c>
      <c r="E253" s="34">
        <v>0</v>
      </c>
      <c r="F253" s="34">
        <v>0</v>
      </c>
      <c r="G253" s="34">
        <v>0</v>
      </c>
      <c r="H253" s="34">
        <v>0</v>
      </c>
      <c r="I253" s="34">
        <v>0</v>
      </c>
      <c r="J253" s="34">
        <v>0</v>
      </c>
      <c r="K253" s="48"/>
    </row>
    <row r="254" spans="1:11" ht="31.5" x14ac:dyDescent="0.25">
      <c r="A254" s="52"/>
      <c r="B254" s="48"/>
      <c r="C254" s="26" t="s">
        <v>8</v>
      </c>
      <c r="D254" s="34">
        <f t="shared" si="97"/>
        <v>0</v>
      </c>
      <c r="E254" s="34">
        <v>0</v>
      </c>
      <c r="F254" s="34">
        <v>0</v>
      </c>
      <c r="G254" s="34">
        <v>0</v>
      </c>
      <c r="H254" s="34">
        <v>0</v>
      </c>
      <c r="I254" s="34">
        <v>0</v>
      </c>
      <c r="J254" s="34">
        <v>0</v>
      </c>
      <c r="K254" s="48"/>
    </row>
    <row r="255" spans="1:11" ht="31.5" x14ac:dyDescent="0.25">
      <c r="A255" s="52"/>
      <c r="B255" s="48"/>
      <c r="C255" s="26" t="s">
        <v>0</v>
      </c>
      <c r="D255" s="34">
        <f>SUM(E255:J255)</f>
        <v>20</v>
      </c>
      <c r="E255" s="34">
        <v>0</v>
      </c>
      <c r="F255" s="34">
        <v>10</v>
      </c>
      <c r="G255" s="34">
        <v>10</v>
      </c>
      <c r="H255" s="34">
        <v>0</v>
      </c>
      <c r="I255" s="34">
        <v>0</v>
      </c>
      <c r="J255" s="34">
        <v>0</v>
      </c>
      <c r="K255" s="48"/>
    </row>
    <row r="256" spans="1:11" ht="31.5" x14ac:dyDescent="0.25">
      <c r="A256" s="52"/>
      <c r="B256" s="48"/>
      <c r="C256" s="26" t="s">
        <v>9</v>
      </c>
      <c r="D256" s="34">
        <f>SUM(E256:J256)</f>
        <v>0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48"/>
    </row>
    <row r="257" spans="1:11" ht="31.5" customHeight="1" x14ac:dyDescent="0.25">
      <c r="A257" s="52" t="s">
        <v>105</v>
      </c>
      <c r="B257" s="48" t="s">
        <v>129</v>
      </c>
      <c r="C257" s="27" t="s">
        <v>5</v>
      </c>
      <c r="D257" s="31">
        <f>SUM(D258:D261)</f>
        <v>50</v>
      </c>
      <c r="E257" s="31">
        <f t="shared" ref="E257:G257" si="98">SUM(E258:E260)</f>
        <v>0</v>
      </c>
      <c r="F257" s="31">
        <f t="shared" si="98"/>
        <v>20</v>
      </c>
      <c r="G257" s="31">
        <f t="shared" si="98"/>
        <v>20</v>
      </c>
      <c r="H257" s="31">
        <v>0</v>
      </c>
      <c r="I257" s="31">
        <v>0</v>
      </c>
      <c r="J257" s="31">
        <v>10</v>
      </c>
      <c r="K257" s="48" t="s">
        <v>106</v>
      </c>
    </row>
    <row r="258" spans="1:11" ht="31.5" x14ac:dyDescent="0.25">
      <c r="A258" s="52"/>
      <c r="B258" s="48"/>
      <c r="C258" s="26" t="s">
        <v>6</v>
      </c>
      <c r="D258" s="34">
        <f t="shared" ref="D258:D259" si="99">SUM(E258:J258)</f>
        <v>0</v>
      </c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48"/>
    </row>
    <row r="259" spans="1:11" ht="31.5" x14ac:dyDescent="0.25">
      <c r="A259" s="52"/>
      <c r="B259" s="48"/>
      <c r="C259" s="26" t="s">
        <v>8</v>
      </c>
      <c r="D259" s="34">
        <f t="shared" si="99"/>
        <v>0</v>
      </c>
      <c r="E259" s="34">
        <v>0</v>
      </c>
      <c r="F259" s="34">
        <v>0</v>
      </c>
      <c r="G259" s="34">
        <v>0</v>
      </c>
      <c r="H259" s="34">
        <v>0</v>
      </c>
      <c r="I259" s="34">
        <v>0</v>
      </c>
      <c r="J259" s="34">
        <v>0</v>
      </c>
      <c r="K259" s="48"/>
    </row>
    <row r="260" spans="1:11" ht="31.5" x14ac:dyDescent="0.25">
      <c r="A260" s="52"/>
      <c r="B260" s="48"/>
      <c r="C260" s="26" t="s">
        <v>0</v>
      </c>
      <c r="D260" s="34">
        <f>SUM(E260:J260)</f>
        <v>50</v>
      </c>
      <c r="E260" s="34">
        <v>0</v>
      </c>
      <c r="F260" s="34">
        <v>20</v>
      </c>
      <c r="G260" s="31">
        <v>20</v>
      </c>
      <c r="H260" s="31">
        <v>0</v>
      </c>
      <c r="I260" s="31">
        <v>0</v>
      </c>
      <c r="J260" s="31">
        <v>10</v>
      </c>
      <c r="K260" s="48"/>
    </row>
    <row r="261" spans="1:11" ht="31.5" x14ac:dyDescent="0.25">
      <c r="A261" s="52"/>
      <c r="B261" s="48"/>
      <c r="C261" s="26" t="s">
        <v>9</v>
      </c>
      <c r="D261" s="34">
        <f>SUM(E261:J261)</f>
        <v>0</v>
      </c>
      <c r="E261" s="34">
        <v>0</v>
      </c>
      <c r="F261" s="34">
        <v>0</v>
      </c>
      <c r="G261" s="34">
        <v>0</v>
      </c>
      <c r="H261" s="34">
        <v>0</v>
      </c>
      <c r="I261" s="34">
        <v>0</v>
      </c>
      <c r="J261" s="34">
        <v>0</v>
      </c>
      <c r="K261" s="48"/>
    </row>
    <row r="262" spans="1:11" ht="31.5" customHeight="1" x14ac:dyDescent="0.25">
      <c r="A262" s="50" t="s">
        <v>113</v>
      </c>
      <c r="B262" s="48" t="s">
        <v>129</v>
      </c>
      <c r="C262" s="27" t="s">
        <v>5</v>
      </c>
      <c r="D262" s="31">
        <v>50</v>
      </c>
      <c r="E262" s="31">
        <f t="shared" ref="E262:G262" si="100">SUM(E263:E265)</f>
        <v>0</v>
      </c>
      <c r="F262" s="31">
        <f t="shared" si="100"/>
        <v>0</v>
      </c>
      <c r="G262" s="31">
        <f t="shared" si="100"/>
        <v>10</v>
      </c>
      <c r="H262" s="31">
        <v>0</v>
      </c>
      <c r="I262" s="31">
        <v>0</v>
      </c>
      <c r="J262" s="31">
        <v>10</v>
      </c>
      <c r="K262" s="48" t="s">
        <v>112</v>
      </c>
    </row>
    <row r="263" spans="1:11" ht="31.5" x14ac:dyDescent="0.25">
      <c r="A263" s="50"/>
      <c r="B263" s="48"/>
      <c r="C263" s="26" t="s">
        <v>6</v>
      </c>
      <c r="D263" s="34">
        <f t="shared" ref="D263:D264" si="101">SUM(E263:J263)</f>
        <v>0</v>
      </c>
      <c r="E263" s="34">
        <v>0</v>
      </c>
      <c r="F263" s="34">
        <v>0</v>
      </c>
      <c r="G263" s="34">
        <v>0</v>
      </c>
      <c r="H263" s="34">
        <v>0</v>
      </c>
      <c r="I263" s="34">
        <v>0</v>
      </c>
      <c r="J263" s="34">
        <v>0</v>
      </c>
      <c r="K263" s="48"/>
    </row>
    <row r="264" spans="1:11" ht="31.5" x14ac:dyDescent="0.25">
      <c r="A264" s="50"/>
      <c r="B264" s="48"/>
      <c r="C264" s="26" t="s">
        <v>8</v>
      </c>
      <c r="D264" s="34">
        <f t="shared" si="101"/>
        <v>0</v>
      </c>
      <c r="E264" s="34">
        <v>0</v>
      </c>
      <c r="F264" s="34">
        <v>0</v>
      </c>
      <c r="G264" s="34">
        <v>0</v>
      </c>
      <c r="H264" s="34">
        <v>0</v>
      </c>
      <c r="I264" s="34">
        <v>0</v>
      </c>
      <c r="J264" s="34">
        <v>0</v>
      </c>
      <c r="K264" s="48"/>
    </row>
    <row r="265" spans="1:11" ht="31.5" x14ac:dyDescent="0.25">
      <c r="A265" s="50"/>
      <c r="B265" s="48"/>
      <c r="C265" s="26" t="s">
        <v>0</v>
      </c>
      <c r="D265" s="34">
        <v>50</v>
      </c>
      <c r="E265" s="34">
        <v>0</v>
      </c>
      <c r="F265" s="34">
        <v>0</v>
      </c>
      <c r="G265" s="34">
        <v>10</v>
      </c>
      <c r="H265" s="34">
        <v>0</v>
      </c>
      <c r="I265" s="34">
        <v>0</v>
      </c>
      <c r="J265" s="34">
        <v>10</v>
      </c>
      <c r="K265" s="48"/>
    </row>
    <row r="266" spans="1:11" ht="31.5" x14ac:dyDescent="0.25">
      <c r="A266" s="50"/>
      <c r="B266" s="48"/>
      <c r="C266" s="26" t="s">
        <v>9</v>
      </c>
      <c r="D266" s="34">
        <f>SUM(E266:J266)</f>
        <v>0</v>
      </c>
      <c r="E266" s="34">
        <v>0</v>
      </c>
      <c r="F266" s="34">
        <v>0</v>
      </c>
      <c r="G266" s="34">
        <v>0</v>
      </c>
      <c r="H266" s="34">
        <v>0</v>
      </c>
      <c r="I266" s="34">
        <v>0</v>
      </c>
      <c r="J266" s="34">
        <v>0</v>
      </c>
      <c r="K266" s="48"/>
    </row>
    <row r="267" spans="1:11" ht="31.5" customHeight="1" x14ac:dyDescent="0.25">
      <c r="A267" s="50" t="s">
        <v>190</v>
      </c>
      <c r="B267" s="48" t="s">
        <v>129</v>
      </c>
      <c r="C267" s="27" t="s">
        <v>5</v>
      </c>
      <c r="D267" s="31">
        <f>SUM(D268:D271)</f>
        <v>70</v>
      </c>
      <c r="E267" s="31">
        <f t="shared" ref="E267:J267" si="102">SUM(E268:E270)</f>
        <v>0</v>
      </c>
      <c r="F267" s="31">
        <v>20</v>
      </c>
      <c r="G267" s="31">
        <f t="shared" si="102"/>
        <v>25</v>
      </c>
      <c r="H267" s="31">
        <f t="shared" si="102"/>
        <v>25</v>
      </c>
      <c r="I267" s="31">
        <f t="shared" si="102"/>
        <v>0</v>
      </c>
      <c r="J267" s="31">
        <f t="shared" si="102"/>
        <v>0</v>
      </c>
      <c r="K267" s="48" t="s">
        <v>221</v>
      </c>
    </row>
    <row r="268" spans="1:11" ht="31.5" x14ac:dyDescent="0.25">
      <c r="A268" s="50"/>
      <c r="B268" s="48"/>
      <c r="C268" s="26" t="s">
        <v>6</v>
      </c>
      <c r="D268" s="34">
        <f t="shared" ref="D268:D269" si="103">SUM(E268:J268)</f>
        <v>0</v>
      </c>
      <c r="E268" s="34">
        <v>0</v>
      </c>
      <c r="F268" s="34">
        <v>0</v>
      </c>
      <c r="G268" s="34">
        <v>0</v>
      </c>
      <c r="H268" s="34">
        <v>0</v>
      </c>
      <c r="I268" s="34">
        <v>0</v>
      </c>
      <c r="J268" s="34">
        <v>0</v>
      </c>
      <c r="K268" s="48"/>
    </row>
    <row r="269" spans="1:11" ht="31.5" x14ac:dyDescent="0.25">
      <c r="A269" s="50"/>
      <c r="B269" s="48"/>
      <c r="C269" s="26" t="s">
        <v>8</v>
      </c>
      <c r="D269" s="34">
        <f t="shared" si="103"/>
        <v>0</v>
      </c>
      <c r="E269" s="34">
        <v>0</v>
      </c>
      <c r="F269" s="34">
        <v>0</v>
      </c>
      <c r="G269" s="34">
        <v>0</v>
      </c>
      <c r="H269" s="34">
        <v>0</v>
      </c>
      <c r="I269" s="34">
        <v>0</v>
      </c>
      <c r="J269" s="34">
        <v>0</v>
      </c>
      <c r="K269" s="48"/>
    </row>
    <row r="270" spans="1:11" ht="42.75" customHeight="1" x14ac:dyDescent="0.25">
      <c r="A270" s="50"/>
      <c r="B270" s="48"/>
      <c r="C270" s="26" t="s">
        <v>0</v>
      </c>
      <c r="D270" s="34">
        <f>SUM(E270:J270)</f>
        <v>70</v>
      </c>
      <c r="E270" s="34">
        <v>0</v>
      </c>
      <c r="F270" s="34">
        <v>20</v>
      </c>
      <c r="G270" s="34">
        <v>25</v>
      </c>
      <c r="H270" s="34">
        <v>25</v>
      </c>
      <c r="I270" s="34">
        <v>0</v>
      </c>
      <c r="J270" s="34">
        <v>0</v>
      </c>
      <c r="K270" s="48"/>
    </row>
    <row r="271" spans="1:11" ht="45.75" customHeight="1" x14ac:dyDescent="0.25">
      <c r="A271" s="50"/>
      <c r="B271" s="48"/>
      <c r="C271" s="26" t="s">
        <v>9</v>
      </c>
      <c r="D271" s="34">
        <f>SUM(E271:J271)</f>
        <v>0</v>
      </c>
      <c r="E271" s="34">
        <v>0</v>
      </c>
      <c r="F271" s="34">
        <v>0</v>
      </c>
      <c r="G271" s="34">
        <v>0</v>
      </c>
      <c r="H271" s="34">
        <v>0</v>
      </c>
      <c r="I271" s="34">
        <v>0</v>
      </c>
      <c r="J271" s="34">
        <v>0</v>
      </c>
      <c r="K271" s="48"/>
    </row>
    <row r="272" spans="1:11" ht="31.5" customHeight="1" x14ac:dyDescent="0.25">
      <c r="A272" s="52" t="s">
        <v>197</v>
      </c>
      <c r="B272" s="48" t="s">
        <v>124</v>
      </c>
      <c r="C272" s="27" t="s">
        <v>5</v>
      </c>
      <c r="D272" s="31">
        <f>SUM(D273:D276)</f>
        <v>50</v>
      </c>
      <c r="E272" s="31">
        <f t="shared" ref="E272:J272" si="104">SUM(E273:E275)</f>
        <v>0</v>
      </c>
      <c r="F272" s="31">
        <v>0</v>
      </c>
      <c r="G272" s="31">
        <f t="shared" si="104"/>
        <v>25</v>
      </c>
      <c r="H272" s="31">
        <f t="shared" si="104"/>
        <v>25</v>
      </c>
      <c r="I272" s="31">
        <f t="shared" si="104"/>
        <v>0</v>
      </c>
      <c r="J272" s="31">
        <f t="shared" si="104"/>
        <v>0</v>
      </c>
      <c r="K272" s="48" t="s">
        <v>191</v>
      </c>
    </row>
    <row r="273" spans="1:11" ht="31.5" x14ac:dyDescent="0.25">
      <c r="A273" s="52"/>
      <c r="B273" s="48"/>
      <c r="C273" s="26" t="s">
        <v>6</v>
      </c>
      <c r="D273" s="34">
        <f t="shared" ref="D273:D274" si="105">SUM(E273:J273)</f>
        <v>0</v>
      </c>
      <c r="E273" s="34">
        <v>0</v>
      </c>
      <c r="F273" s="34">
        <v>0</v>
      </c>
      <c r="G273" s="34">
        <v>0</v>
      </c>
      <c r="H273" s="34">
        <v>0</v>
      </c>
      <c r="I273" s="34">
        <v>0</v>
      </c>
      <c r="J273" s="34">
        <v>0</v>
      </c>
      <c r="K273" s="48"/>
    </row>
    <row r="274" spans="1:11" ht="31.5" x14ac:dyDescent="0.25">
      <c r="A274" s="52"/>
      <c r="B274" s="48"/>
      <c r="C274" s="26" t="s">
        <v>8</v>
      </c>
      <c r="D274" s="34">
        <f t="shared" si="105"/>
        <v>0</v>
      </c>
      <c r="E274" s="34">
        <v>0</v>
      </c>
      <c r="F274" s="34">
        <v>0</v>
      </c>
      <c r="G274" s="34">
        <v>0</v>
      </c>
      <c r="H274" s="34">
        <v>0</v>
      </c>
      <c r="I274" s="34">
        <v>0</v>
      </c>
      <c r="J274" s="34">
        <v>0</v>
      </c>
      <c r="K274" s="48"/>
    </row>
    <row r="275" spans="1:11" ht="31.5" x14ac:dyDescent="0.25">
      <c r="A275" s="52"/>
      <c r="B275" s="48"/>
      <c r="C275" s="26" t="s">
        <v>0</v>
      </c>
      <c r="D275" s="34">
        <f>SUM(E275:J275)</f>
        <v>50</v>
      </c>
      <c r="E275" s="34">
        <v>0</v>
      </c>
      <c r="F275" s="34">
        <v>0</v>
      </c>
      <c r="G275" s="34">
        <v>25</v>
      </c>
      <c r="H275" s="34">
        <v>25</v>
      </c>
      <c r="I275" s="34">
        <v>0</v>
      </c>
      <c r="J275" s="34">
        <v>0</v>
      </c>
      <c r="K275" s="48"/>
    </row>
    <row r="276" spans="1:11" ht="31.5" x14ac:dyDescent="0.25">
      <c r="A276" s="52"/>
      <c r="B276" s="48"/>
      <c r="C276" s="26" t="s">
        <v>9</v>
      </c>
      <c r="D276" s="34">
        <f>SUM(E276:J276)</f>
        <v>0</v>
      </c>
      <c r="E276" s="34">
        <v>0</v>
      </c>
      <c r="F276" s="34">
        <v>0</v>
      </c>
      <c r="G276" s="34">
        <v>0</v>
      </c>
      <c r="H276" s="34">
        <v>0</v>
      </c>
      <c r="I276" s="34">
        <v>0</v>
      </c>
      <c r="J276" s="34">
        <v>0</v>
      </c>
      <c r="K276" s="48"/>
    </row>
    <row r="277" spans="1:11" ht="31.5" customHeight="1" x14ac:dyDescent="0.25">
      <c r="A277" s="52" t="s">
        <v>192</v>
      </c>
      <c r="B277" s="48" t="s">
        <v>124</v>
      </c>
      <c r="C277" s="27" t="s">
        <v>5</v>
      </c>
      <c r="D277" s="31">
        <f>SUM(D278:D281)</f>
        <v>115</v>
      </c>
      <c r="E277" s="31">
        <f t="shared" ref="E277:J277" si="106">SUM(E278:E280)</f>
        <v>0</v>
      </c>
      <c r="F277" s="31">
        <f t="shared" si="106"/>
        <v>23</v>
      </c>
      <c r="G277" s="31">
        <f t="shared" si="106"/>
        <v>23</v>
      </c>
      <c r="H277" s="31">
        <f t="shared" si="106"/>
        <v>23</v>
      </c>
      <c r="I277" s="31">
        <f t="shared" si="106"/>
        <v>23</v>
      </c>
      <c r="J277" s="31">
        <f t="shared" si="106"/>
        <v>23</v>
      </c>
      <c r="K277" s="48" t="s">
        <v>107</v>
      </c>
    </row>
    <row r="278" spans="1:11" ht="31.5" x14ac:dyDescent="0.25">
      <c r="A278" s="52"/>
      <c r="B278" s="48"/>
      <c r="C278" s="26" t="s">
        <v>6</v>
      </c>
      <c r="D278" s="34">
        <f t="shared" ref="D278:D279" si="107">SUM(E278:J278)</f>
        <v>0</v>
      </c>
      <c r="E278" s="34">
        <v>0</v>
      </c>
      <c r="F278" s="34">
        <v>0</v>
      </c>
      <c r="G278" s="34">
        <v>0</v>
      </c>
      <c r="H278" s="34">
        <v>0</v>
      </c>
      <c r="I278" s="34">
        <v>0</v>
      </c>
      <c r="J278" s="34">
        <v>0</v>
      </c>
      <c r="K278" s="48"/>
    </row>
    <row r="279" spans="1:11" ht="31.5" x14ac:dyDescent="0.25">
      <c r="A279" s="52"/>
      <c r="B279" s="48"/>
      <c r="C279" s="26" t="s">
        <v>8</v>
      </c>
      <c r="D279" s="34">
        <f t="shared" si="107"/>
        <v>0</v>
      </c>
      <c r="E279" s="34">
        <v>0</v>
      </c>
      <c r="F279" s="34">
        <v>0</v>
      </c>
      <c r="G279" s="34">
        <v>0</v>
      </c>
      <c r="H279" s="34">
        <v>0</v>
      </c>
      <c r="I279" s="34">
        <v>0</v>
      </c>
      <c r="J279" s="34">
        <v>0</v>
      </c>
      <c r="K279" s="48"/>
    </row>
    <row r="280" spans="1:11" ht="31.5" x14ac:dyDescent="0.25">
      <c r="A280" s="52"/>
      <c r="B280" s="48"/>
      <c r="C280" s="26" t="s">
        <v>0</v>
      </c>
      <c r="D280" s="34">
        <f>SUM(E280:J280)</f>
        <v>115</v>
      </c>
      <c r="E280" s="34">
        <v>0</v>
      </c>
      <c r="F280" s="34">
        <v>23</v>
      </c>
      <c r="G280" s="34">
        <v>23</v>
      </c>
      <c r="H280" s="34">
        <v>23</v>
      </c>
      <c r="I280" s="34">
        <v>23</v>
      </c>
      <c r="J280" s="34">
        <v>23</v>
      </c>
      <c r="K280" s="48"/>
    </row>
    <row r="281" spans="1:11" ht="31.5" x14ac:dyDescent="0.25">
      <c r="A281" s="52"/>
      <c r="B281" s="48"/>
      <c r="C281" s="26" t="s">
        <v>9</v>
      </c>
      <c r="D281" s="34">
        <f>SUM(E281:J281)</f>
        <v>0</v>
      </c>
      <c r="E281" s="34">
        <v>0</v>
      </c>
      <c r="F281" s="34">
        <v>0</v>
      </c>
      <c r="G281" s="34">
        <v>0</v>
      </c>
      <c r="H281" s="34">
        <v>0</v>
      </c>
      <c r="I281" s="34">
        <v>0</v>
      </c>
      <c r="J281" s="34">
        <v>0</v>
      </c>
      <c r="K281" s="48"/>
    </row>
    <row r="282" spans="1:11" ht="36.75" customHeight="1" x14ac:dyDescent="0.25">
      <c r="A282" s="53" t="s">
        <v>116</v>
      </c>
      <c r="B282" s="53"/>
      <c r="C282" s="53"/>
      <c r="D282" s="53"/>
      <c r="E282" s="53"/>
      <c r="F282" s="53"/>
      <c r="G282" s="53"/>
      <c r="H282" s="53"/>
      <c r="I282" s="53"/>
      <c r="J282" s="53"/>
      <c r="K282" s="53"/>
    </row>
    <row r="283" spans="1:11" ht="37.5" customHeight="1" x14ac:dyDescent="0.25">
      <c r="A283" s="52" t="s">
        <v>119</v>
      </c>
      <c r="B283" s="48" t="s">
        <v>129</v>
      </c>
      <c r="C283" s="27" t="s">
        <v>5</v>
      </c>
      <c r="D283" s="31">
        <f>SUM(D284:D287)</f>
        <v>1005.4</v>
      </c>
      <c r="E283" s="31">
        <f t="shared" ref="E283:J283" si="108">SUM(E284:E286)</f>
        <v>105.4</v>
      </c>
      <c r="F283" s="31">
        <f t="shared" si="108"/>
        <v>100</v>
      </c>
      <c r="G283" s="31">
        <f t="shared" si="108"/>
        <v>200</v>
      </c>
      <c r="H283" s="31">
        <f t="shared" si="108"/>
        <v>200</v>
      </c>
      <c r="I283" s="31">
        <f t="shared" si="108"/>
        <v>200</v>
      </c>
      <c r="J283" s="31">
        <f t="shared" si="108"/>
        <v>200</v>
      </c>
      <c r="K283" s="48" t="s">
        <v>194</v>
      </c>
    </row>
    <row r="284" spans="1:11" ht="31.5" x14ac:dyDescent="0.25">
      <c r="A284" s="52"/>
      <c r="B284" s="48"/>
      <c r="C284" s="26" t="s">
        <v>6</v>
      </c>
      <c r="D284" s="34">
        <f t="shared" ref="D284:D285" si="109">SUM(E284:J284)</f>
        <v>0</v>
      </c>
      <c r="E284" s="34">
        <v>0</v>
      </c>
      <c r="F284" s="34">
        <v>0</v>
      </c>
      <c r="G284" s="34">
        <v>0</v>
      </c>
      <c r="H284" s="34">
        <v>0</v>
      </c>
      <c r="I284" s="34">
        <v>0</v>
      </c>
      <c r="J284" s="34">
        <v>0</v>
      </c>
      <c r="K284" s="48"/>
    </row>
    <row r="285" spans="1:11" ht="42.75" customHeight="1" x14ac:dyDescent="0.25">
      <c r="A285" s="52"/>
      <c r="B285" s="48"/>
      <c r="C285" s="26" t="s">
        <v>8</v>
      </c>
      <c r="D285" s="34">
        <f t="shared" si="109"/>
        <v>0</v>
      </c>
      <c r="E285" s="34">
        <v>0</v>
      </c>
      <c r="F285" s="34">
        <v>0</v>
      </c>
      <c r="G285" s="34">
        <v>0</v>
      </c>
      <c r="H285" s="34">
        <v>0</v>
      </c>
      <c r="I285" s="34">
        <v>0</v>
      </c>
      <c r="J285" s="34">
        <v>0</v>
      </c>
      <c r="K285" s="48"/>
    </row>
    <row r="286" spans="1:11" ht="46.5" customHeight="1" x14ac:dyDescent="0.25">
      <c r="A286" s="52"/>
      <c r="B286" s="48"/>
      <c r="C286" s="26" t="s">
        <v>0</v>
      </c>
      <c r="D286" s="34">
        <f>SUM(E286:J286)</f>
        <v>1005.4</v>
      </c>
      <c r="E286" s="34">
        <v>105.4</v>
      </c>
      <c r="F286" s="34">
        <v>100</v>
      </c>
      <c r="G286" s="34">
        <v>200</v>
      </c>
      <c r="H286" s="34">
        <v>200</v>
      </c>
      <c r="I286" s="34">
        <v>200</v>
      </c>
      <c r="J286" s="34">
        <v>200</v>
      </c>
      <c r="K286" s="48"/>
    </row>
    <row r="287" spans="1:11" ht="59.25" customHeight="1" x14ac:dyDescent="0.25">
      <c r="A287" s="52"/>
      <c r="B287" s="48"/>
      <c r="C287" s="26" t="s">
        <v>9</v>
      </c>
      <c r="D287" s="34">
        <f>SUM(E287:J287)</f>
        <v>0</v>
      </c>
      <c r="E287" s="34">
        <v>0</v>
      </c>
      <c r="F287" s="34">
        <v>0</v>
      </c>
      <c r="G287" s="34">
        <v>0</v>
      </c>
      <c r="H287" s="34">
        <v>0</v>
      </c>
      <c r="I287" s="34">
        <v>0</v>
      </c>
      <c r="J287" s="34">
        <v>0</v>
      </c>
      <c r="K287" s="48"/>
    </row>
    <row r="288" spans="1:11" ht="36.75" customHeight="1" x14ac:dyDescent="0.25">
      <c r="A288" s="51" t="s">
        <v>117</v>
      </c>
      <c r="B288" s="51"/>
      <c r="C288" s="51"/>
      <c r="D288" s="51"/>
      <c r="E288" s="51"/>
      <c r="F288" s="51"/>
      <c r="G288" s="51"/>
      <c r="H288" s="51"/>
      <c r="I288" s="51"/>
      <c r="J288" s="51"/>
      <c r="K288" s="51"/>
    </row>
    <row r="289" spans="1:11" ht="31.5" customHeight="1" x14ac:dyDescent="0.25">
      <c r="A289" s="52" t="s">
        <v>120</v>
      </c>
      <c r="B289" s="48" t="s">
        <v>129</v>
      </c>
      <c r="C289" s="27" t="s">
        <v>5</v>
      </c>
      <c r="D289" s="31">
        <f>SUM(D290:D293)</f>
        <v>150</v>
      </c>
      <c r="E289" s="31">
        <f t="shared" ref="E289:J289" si="110">SUM(E290:E292)</f>
        <v>0</v>
      </c>
      <c r="F289" s="31">
        <f t="shared" si="110"/>
        <v>50</v>
      </c>
      <c r="G289" s="31">
        <f t="shared" si="110"/>
        <v>50</v>
      </c>
      <c r="H289" s="31">
        <f t="shared" si="110"/>
        <v>0</v>
      </c>
      <c r="I289" s="31">
        <f t="shared" si="110"/>
        <v>0</v>
      </c>
      <c r="J289" s="31">
        <f t="shared" si="110"/>
        <v>50</v>
      </c>
      <c r="K289" s="48" t="s">
        <v>118</v>
      </c>
    </row>
    <row r="290" spans="1:11" ht="31.5" x14ac:dyDescent="0.25">
      <c r="A290" s="52"/>
      <c r="B290" s="48"/>
      <c r="C290" s="26" t="s">
        <v>6</v>
      </c>
      <c r="D290" s="34">
        <f t="shared" ref="D290:D291" si="111">SUM(E290:J290)</f>
        <v>0</v>
      </c>
      <c r="E290" s="34">
        <v>0</v>
      </c>
      <c r="F290" s="34">
        <v>0</v>
      </c>
      <c r="G290" s="34">
        <v>0</v>
      </c>
      <c r="H290" s="34">
        <v>0</v>
      </c>
      <c r="I290" s="34">
        <v>0</v>
      </c>
      <c r="J290" s="34">
        <v>0</v>
      </c>
      <c r="K290" s="48"/>
    </row>
    <row r="291" spans="1:11" ht="31.5" x14ac:dyDescent="0.25">
      <c r="A291" s="52"/>
      <c r="B291" s="48"/>
      <c r="C291" s="26" t="s">
        <v>8</v>
      </c>
      <c r="D291" s="34">
        <f t="shared" si="111"/>
        <v>0</v>
      </c>
      <c r="E291" s="34">
        <v>0</v>
      </c>
      <c r="F291" s="34">
        <v>0</v>
      </c>
      <c r="G291" s="34">
        <v>0</v>
      </c>
      <c r="H291" s="34">
        <v>0</v>
      </c>
      <c r="I291" s="34">
        <v>0</v>
      </c>
      <c r="J291" s="34">
        <v>0</v>
      </c>
      <c r="K291" s="48"/>
    </row>
    <row r="292" spans="1:11" ht="31.5" x14ac:dyDescent="0.25">
      <c r="A292" s="52"/>
      <c r="B292" s="48"/>
      <c r="C292" s="26" t="s">
        <v>0</v>
      </c>
      <c r="D292" s="34">
        <f>SUM(E292:J292)</f>
        <v>150</v>
      </c>
      <c r="E292" s="34">
        <v>0</v>
      </c>
      <c r="F292" s="34">
        <v>50</v>
      </c>
      <c r="G292" s="34">
        <v>50</v>
      </c>
      <c r="H292" s="34">
        <v>0</v>
      </c>
      <c r="I292" s="34">
        <v>0</v>
      </c>
      <c r="J292" s="34">
        <v>50</v>
      </c>
      <c r="K292" s="48"/>
    </row>
    <row r="293" spans="1:11" ht="31.5" x14ac:dyDescent="0.25">
      <c r="A293" s="52"/>
      <c r="B293" s="48"/>
      <c r="C293" s="26" t="s">
        <v>9</v>
      </c>
      <c r="D293" s="34">
        <f>SUM(E293:J293)</f>
        <v>0</v>
      </c>
      <c r="E293" s="34">
        <v>0</v>
      </c>
      <c r="F293" s="34">
        <v>0</v>
      </c>
      <c r="G293" s="34">
        <v>0</v>
      </c>
      <c r="H293" s="34">
        <v>0</v>
      </c>
      <c r="I293" s="34">
        <v>0</v>
      </c>
      <c r="J293" s="34">
        <v>0</v>
      </c>
      <c r="K293" s="48"/>
    </row>
    <row r="294" spans="1:11" ht="16.5" x14ac:dyDescent="0.25">
      <c r="A294" s="89" t="s">
        <v>27</v>
      </c>
      <c r="B294" s="89"/>
      <c r="C294" s="27" t="s">
        <v>5</v>
      </c>
      <c r="D294" s="31">
        <f>SUM(D295:D298)</f>
        <v>1241.4000000000001</v>
      </c>
      <c r="E294" s="31">
        <f t="shared" ref="E294:J294" si="112">SUM(E295:E297)</f>
        <v>105.4</v>
      </c>
      <c r="F294" s="31">
        <v>273</v>
      </c>
      <c r="G294" s="31">
        <f t="shared" si="112"/>
        <v>440</v>
      </c>
      <c r="H294" s="31">
        <f t="shared" si="112"/>
        <v>0</v>
      </c>
      <c r="I294" s="31">
        <f t="shared" si="112"/>
        <v>0</v>
      </c>
      <c r="J294" s="31">
        <f t="shared" si="112"/>
        <v>423</v>
      </c>
      <c r="K294" s="48"/>
    </row>
    <row r="295" spans="1:11" ht="31.5" x14ac:dyDescent="0.25">
      <c r="A295" s="89"/>
      <c r="B295" s="89"/>
      <c r="C295" s="27" t="s">
        <v>6</v>
      </c>
      <c r="D295" s="31">
        <f t="shared" ref="D295:D296" si="113">SUM(E295:J295)</f>
        <v>0</v>
      </c>
      <c r="E295" s="31">
        <f>E232+E237+E242+E248+E253+E258+E263+E268+E273+E278+E284+E290</f>
        <v>0</v>
      </c>
      <c r="F295" s="31">
        <f t="shared" ref="F295:J295" si="114">F232+F237+F242+F248+F253+F258+F263+F268+F273+F278+F284+F290</f>
        <v>0</v>
      </c>
      <c r="G295" s="31">
        <f t="shared" si="114"/>
        <v>0</v>
      </c>
      <c r="H295" s="31">
        <f t="shared" si="114"/>
        <v>0</v>
      </c>
      <c r="I295" s="31">
        <f t="shared" si="114"/>
        <v>0</v>
      </c>
      <c r="J295" s="31">
        <f t="shared" si="114"/>
        <v>0</v>
      </c>
      <c r="K295" s="48"/>
    </row>
    <row r="296" spans="1:11" ht="16.5" x14ac:dyDescent="0.25">
      <c r="A296" s="89"/>
      <c r="B296" s="89"/>
      <c r="C296" s="27" t="s">
        <v>8</v>
      </c>
      <c r="D296" s="31">
        <f t="shared" si="113"/>
        <v>0</v>
      </c>
      <c r="E296" s="31">
        <f t="shared" ref="E296:J296" si="115">E233+E238+E243+E249+E254+E259+E264+E269+E274+E279+E285+E291</f>
        <v>0</v>
      </c>
      <c r="F296" s="31">
        <f t="shared" si="115"/>
        <v>0</v>
      </c>
      <c r="G296" s="31">
        <f t="shared" si="115"/>
        <v>0</v>
      </c>
      <c r="H296" s="31">
        <f t="shared" si="115"/>
        <v>0</v>
      </c>
      <c r="I296" s="31">
        <f t="shared" si="115"/>
        <v>0</v>
      </c>
      <c r="J296" s="31">
        <f t="shared" si="115"/>
        <v>0</v>
      </c>
      <c r="K296" s="48"/>
    </row>
    <row r="297" spans="1:11" ht="16.5" x14ac:dyDescent="0.25">
      <c r="A297" s="89"/>
      <c r="B297" s="89"/>
      <c r="C297" s="27" t="s">
        <v>0</v>
      </c>
      <c r="D297" s="31">
        <f>SUM(E297:J297)</f>
        <v>1241.4000000000001</v>
      </c>
      <c r="E297" s="31">
        <f t="shared" ref="E297" si="116">E234+E239+E244+E250+E255+E260+E265+E270+E275+E280+E286+E292</f>
        <v>105.4</v>
      </c>
      <c r="F297" s="31">
        <v>273</v>
      </c>
      <c r="G297" s="31">
        <v>440</v>
      </c>
      <c r="H297" s="31">
        <v>0</v>
      </c>
      <c r="I297" s="31">
        <v>0</v>
      </c>
      <c r="J297" s="31">
        <v>423</v>
      </c>
      <c r="K297" s="48"/>
    </row>
    <row r="298" spans="1:11" ht="31.5" x14ac:dyDescent="0.25">
      <c r="A298" s="89"/>
      <c r="B298" s="89"/>
      <c r="C298" s="27" t="s">
        <v>9</v>
      </c>
      <c r="D298" s="31">
        <f>SUM(E298:J298)</f>
        <v>0</v>
      </c>
      <c r="E298" s="31">
        <f t="shared" ref="E298:J298" si="117">E235+E240+E245+E251+E256+E261+E266+E271+E276+E281+E287+E293</f>
        <v>0</v>
      </c>
      <c r="F298" s="31">
        <f t="shared" si="117"/>
        <v>0</v>
      </c>
      <c r="G298" s="31">
        <f t="shared" si="117"/>
        <v>0</v>
      </c>
      <c r="H298" s="31">
        <f t="shared" si="117"/>
        <v>0</v>
      </c>
      <c r="I298" s="31">
        <f t="shared" si="117"/>
        <v>0</v>
      </c>
      <c r="J298" s="31">
        <f t="shared" si="117"/>
        <v>0</v>
      </c>
      <c r="K298" s="48"/>
    </row>
    <row r="299" spans="1:11" ht="16.5" x14ac:dyDescent="0.25">
      <c r="A299" s="90" t="s">
        <v>28</v>
      </c>
      <c r="B299" s="90"/>
      <c r="C299" s="1" t="s">
        <v>5</v>
      </c>
      <c r="D299" s="38">
        <f>SUM(D300:D303)</f>
        <v>273478.19999999995</v>
      </c>
      <c r="E299" s="38">
        <f>SUM(E300:E303)</f>
        <v>63399.700000000004</v>
      </c>
      <c r="F299" s="38">
        <f t="shared" ref="F299:J299" si="118">SUM(F300:F303)</f>
        <v>68901</v>
      </c>
      <c r="G299" s="38">
        <f t="shared" si="118"/>
        <v>62560.700000000004</v>
      </c>
      <c r="H299" s="38">
        <f t="shared" si="118"/>
        <v>21583.699999999997</v>
      </c>
      <c r="I299" s="38">
        <f t="shared" si="118"/>
        <v>22692.3</v>
      </c>
      <c r="J299" s="38">
        <f t="shared" si="118"/>
        <v>34340.799999999996</v>
      </c>
      <c r="K299" s="49"/>
    </row>
    <row r="300" spans="1:11" ht="31.5" x14ac:dyDescent="0.25">
      <c r="A300" s="90"/>
      <c r="B300" s="90"/>
      <c r="C300" s="1" t="s">
        <v>6</v>
      </c>
      <c r="D300" s="38">
        <f t="shared" ref="D300:D301" si="119">SUM(E300:J300)</f>
        <v>2466</v>
      </c>
      <c r="E300" s="38">
        <f t="shared" ref="E300:J303" si="120">E161+E202+E225+E295</f>
        <v>0</v>
      </c>
      <c r="F300" s="38">
        <f t="shared" si="120"/>
        <v>460.6</v>
      </c>
      <c r="G300" s="38">
        <f t="shared" si="120"/>
        <v>497.1</v>
      </c>
      <c r="H300" s="38">
        <f t="shared" si="120"/>
        <v>514.1</v>
      </c>
      <c r="I300" s="38">
        <f t="shared" si="120"/>
        <v>533</v>
      </c>
      <c r="J300" s="38">
        <f t="shared" si="120"/>
        <v>461.2</v>
      </c>
      <c r="K300" s="49"/>
    </row>
    <row r="301" spans="1:11" ht="16.5" x14ac:dyDescent="0.25">
      <c r="A301" s="90"/>
      <c r="B301" s="90"/>
      <c r="C301" s="1" t="s">
        <v>8</v>
      </c>
      <c r="D301" s="38">
        <f t="shared" si="119"/>
        <v>34255.800000000003</v>
      </c>
      <c r="E301" s="38">
        <f t="shared" si="120"/>
        <v>7329.4</v>
      </c>
      <c r="F301" s="38">
        <f t="shared" si="120"/>
        <v>13123.099999999999</v>
      </c>
      <c r="G301" s="38">
        <f t="shared" si="120"/>
        <v>4197.3</v>
      </c>
      <c r="H301" s="38">
        <f t="shared" si="120"/>
        <v>4560</v>
      </c>
      <c r="I301" s="38">
        <f t="shared" si="120"/>
        <v>2403</v>
      </c>
      <c r="J301" s="38">
        <f t="shared" si="120"/>
        <v>2643</v>
      </c>
      <c r="K301" s="49"/>
    </row>
    <row r="302" spans="1:11" ht="16.5" x14ac:dyDescent="0.25">
      <c r="A302" s="90"/>
      <c r="B302" s="90"/>
      <c r="C302" s="1" t="s">
        <v>29</v>
      </c>
      <c r="D302" s="38">
        <f>SUM(E302:J302)</f>
        <v>235593.3</v>
      </c>
      <c r="E302" s="38">
        <f t="shared" si="120"/>
        <v>55980.3</v>
      </c>
      <c r="F302" s="38">
        <v>54604.2</v>
      </c>
      <c r="G302" s="38">
        <f t="shared" si="120"/>
        <v>57776.3</v>
      </c>
      <c r="H302" s="38">
        <f t="shared" si="120"/>
        <v>16419.599999999999</v>
      </c>
      <c r="I302" s="38">
        <f t="shared" si="120"/>
        <v>19666.3</v>
      </c>
      <c r="J302" s="38">
        <f t="shared" si="120"/>
        <v>31146.6</v>
      </c>
      <c r="K302" s="49"/>
    </row>
    <row r="303" spans="1:11" ht="45" customHeight="1" x14ac:dyDescent="0.25">
      <c r="A303" s="90"/>
      <c r="B303" s="90"/>
      <c r="C303" s="1" t="s">
        <v>9</v>
      </c>
      <c r="D303" s="38">
        <f>SUM(E303:J303)</f>
        <v>1163.0999999999999</v>
      </c>
      <c r="E303" s="38">
        <f t="shared" si="120"/>
        <v>90</v>
      </c>
      <c r="F303" s="38">
        <f t="shared" si="120"/>
        <v>713.1</v>
      </c>
      <c r="G303" s="38">
        <f t="shared" si="120"/>
        <v>90</v>
      </c>
      <c r="H303" s="38">
        <f t="shared" si="120"/>
        <v>90</v>
      </c>
      <c r="I303" s="38">
        <f t="shared" si="120"/>
        <v>90</v>
      </c>
      <c r="J303" s="38">
        <f t="shared" si="120"/>
        <v>90</v>
      </c>
      <c r="K303" s="49"/>
    </row>
    <row r="316" ht="31.5" customHeight="1" x14ac:dyDescent="0.25"/>
  </sheetData>
  <mergeCells count="188">
    <mergeCell ref="A98:A102"/>
    <mergeCell ref="B98:B102"/>
    <mergeCell ref="K98:K102"/>
    <mergeCell ref="K272:K276"/>
    <mergeCell ref="K224:K228"/>
    <mergeCell ref="K219:K223"/>
    <mergeCell ref="A288:K288"/>
    <mergeCell ref="A289:A293"/>
    <mergeCell ref="B289:B293"/>
    <mergeCell ref="K289:K293"/>
    <mergeCell ref="A282:K282"/>
    <mergeCell ref="A283:A287"/>
    <mergeCell ref="B283:B287"/>
    <mergeCell ref="K283:K287"/>
    <mergeCell ref="A241:A245"/>
    <mergeCell ref="B241:B245"/>
    <mergeCell ref="K241:K245"/>
    <mergeCell ref="A277:A281"/>
    <mergeCell ref="B277:B281"/>
    <mergeCell ref="K277:K281"/>
    <mergeCell ref="K231:K235"/>
    <mergeCell ref="A231:A235"/>
    <mergeCell ref="B231:B235"/>
    <mergeCell ref="A219:A223"/>
    <mergeCell ref="B219:B223"/>
    <mergeCell ref="A230:K230"/>
    <mergeCell ref="A229:K229"/>
    <mergeCell ref="A267:A271"/>
    <mergeCell ref="A213:A217"/>
    <mergeCell ref="B213:B217"/>
    <mergeCell ref="K213:K217"/>
    <mergeCell ref="A201:B205"/>
    <mergeCell ref="A195:K195"/>
    <mergeCell ref="A196:A200"/>
    <mergeCell ref="B196:B200"/>
    <mergeCell ref="K196:K200"/>
    <mergeCell ref="K267:K271"/>
    <mergeCell ref="A208:A212"/>
    <mergeCell ref="B208:B212"/>
    <mergeCell ref="K208:K212"/>
    <mergeCell ref="A218:K218"/>
    <mergeCell ref="A224:B228"/>
    <mergeCell ref="A120:A124"/>
    <mergeCell ref="A190:A194"/>
    <mergeCell ref="B190:B194"/>
    <mergeCell ref="K201:K205"/>
    <mergeCell ref="A207:K207"/>
    <mergeCell ref="A206:K206"/>
    <mergeCell ref="K190:K194"/>
    <mergeCell ref="K178:K182"/>
    <mergeCell ref="A183:K183"/>
    <mergeCell ref="A184:A188"/>
    <mergeCell ref="B184:B188"/>
    <mergeCell ref="K184:K188"/>
    <mergeCell ref="B150:B154"/>
    <mergeCell ref="A155:A159"/>
    <mergeCell ref="B155:B159"/>
    <mergeCell ref="A150:A154"/>
    <mergeCell ref="A135:A139"/>
    <mergeCell ref="B135:B139"/>
    <mergeCell ref="B125:B129"/>
    <mergeCell ref="K167:K171"/>
    <mergeCell ref="A165:K165"/>
    <mergeCell ref="A160:B164"/>
    <mergeCell ref="K160:K164"/>
    <mergeCell ref="A140:A144"/>
    <mergeCell ref="A10:K10"/>
    <mergeCell ref="A11:A15"/>
    <mergeCell ref="B11:B15"/>
    <mergeCell ref="K11:K15"/>
    <mergeCell ref="A21:A25"/>
    <mergeCell ref="B21:B25"/>
    <mergeCell ref="K21:K25"/>
    <mergeCell ref="A26:A30"/>
    <mergeCell ref="K46:K50"/>
    <mergeCell ref="B16:B20"/>
    <mergeCell ref="B26:B30"/>
    <mergeCell ref="K26:K30"/>
    <mergeCell ref="A31:A35"/>
    <mergeCell ref="B31:B35"/>
    <mergeCell ref="K31:K35"/>
    <mergeCell ref="A36:A40"/>
    <mergeCell ref="B36:B40"/>
    <mergeCell ref="K36:K40"/>
    <mergeCell ref="A41:A45"/>
    <mergeCell ref="B41:B45"/>
    <mergeCell ref="K41:K45"/>
    <mergeCell ref="A16:A20"/>
    <mergeCell ref="K16:K20"/>
    <mergeCell ref="H2:K2"/>
    <mergeCell ref="H3:K3"/>
    <mergeCell ref="A9:K9"/>
    <mergeCell ref="A4:K6"/>
    <mergeCell ref="K7:K8"/>
    <mergeCell ref="B7:B8"/>
    <mergeCell ref="C7:C8"/>
    <mergeCell ref="A7:A8"/>
    <mergeCell ref="D7:J7"/>
    <mergeCell ref="K51:K55"/>
    <mergeCell ref="A61:K61"/>
    <mergeCell ref="A62:A66"/>
    <mergeCell ref="B62:B66"/>
    <mergeCell ref="A51:A55"/>
    <mergeCell ref="B51:B55"/>
    <mergeCell ref="A46:A50"/>
    <mergeCell ref="B46:B50"/>
    <mergeCell ref="K62:K66"/>
    <mergeCell ref="B56:B60"/>
    <mergeCell ref="K56:K60"/>
    <mergeCell ref="A56:A60"/>
    <mergeCell ref="A87:K87"/>
    <mergeCell ref="K72:K76"/>
    <mergeCell ref="A72:A76"/>
    <mergeCell ref="B72:B76"/>
    <mergeCell ref="A67:A71"/>
    <mergeCell ref="B67:B71"/>
    <mergeCell ref="A93:A97"/>
    <mergeCell ref="B93:B97"/>
    <mergeCell ref="K93:K97"/>
    <mergeCell ref="K77:K81"/>
    <mergeCell ref="A82:A86"/>
    <mergeCell ref="B82:B86"/>
    <mergeCell ref="K82:K86"/>
    <mergeCell ref="A77:A81"/>
    <mergeCell ref="B77:B81"/>
    <mergeCell ref="A88:A92"/>
    <mergeCell ref="B88:B92"/>
    <mergeCell ref="K88:K92"/>
    <mergeCell ref="K67:K71"/>
    <mergeCell ref="A103:K103"/>
    <mergeCell ref="K120:K124"/>
    <mergeCell ref="B178:B182"/>
    <mergeCell ref="A104:A108"/>
    <mergeCell ref="B104:B108"/>
    <mergeCell ref="A172:K172"/>
    <mergeCell ref="A173:A177"/>
    <mergeCell ref="B173:B177"/>
    <mergeCell ref="K173:K177"/>
    <mergeCell ref="K109:K113"/>
    <mergeCell ref="A114:A118"/>
    <mergeCell ref="B114:B118"/>
    <mergeCell ref="K114:K118"/>
    <mergeCell ref="B109:B113"/>
    <mergeCell ref="A109:A113"/>
    <mergeCell ref="K125:K129"/>
    <mergeCell ref="B140:B144"/>
    <mergeCell ref="A125:A129"/>
    <mergeCell ref="A145:A149"/>
    <mergeCell ref="A166:K166"/>
    <mergeCell ref="A119:K119"/>
    <mergeCell ref="B120:B124"/>
    <mergeCell ref="A130:A134"/>
    <mergeCell ref="B130:B134"/>
    <mergeCell ref="K150:K154"/>
    <mergeCell ref="B145:B149"/>
    <mergeCell ref="K145:K149"/>
    <mergeCell ref="K140:K144"/>
    <mergeCell ref="K155:K159"/>
    <mergeCell ref="K130:K134"/>
    <mergeCell ref="K135:K139"/>
    <mergeCell ref="A178:A182"/>
    <mergeCell ref="A189:K189"/>
    <mergeCell ref="A167:A171"/>
    <mergeCell ref="B167:B171"/>
    <mergeCell ref="K104:K108"/>
    <mergeCell ref="K294:K298"/>
    <mergeCell ref="K299:K303"/>
    <mergeCell ref="B257:B261"/>
    <mergeCell ref="K257:K261"/>
    <mergeCell ref="A262:A266"/>
    <mergeCell ref="B262:B266"/>
    <mergeCell ref="K262:K266"/>
    <mergeCell ref="B236:B240"/>
    <mergeCell ref="K236:K240"/>
    <mergeCell ref="A246:K246"/>
    <mergeCell ref="A247:A251"/>
    <mergeCell ref="B247:B251"/>
    <mergeCell ref="K247:K251"/>
    <mergeCell ref="A252:A256"/>
    <mergeCell ref="B252:B256"/>
    <mergeCell ref="K252:K256"/>
    <mergeCell ref="A294:B298"/>
    <mergeCell ref="A299:B303"/>
    <mergeCell ref="A257:A261"/>
    <mergeCell ref="A236:A240"/>
    <mergeCell ref="B267:B271"/>
    <mergeCell ref="A272:A276"/>
    <mergeCell ref="B272:B276"/>
  </mergeCells>
  <pageMargins left="2.4015748031496065" right="0.23622047244094491" top="0.74803149606299213" bottom="0.74803149606299213" header="0.31496062992125984" footer="0.31496062992125984"/>
  <pageSetup paperSize="9" scale="40" fitToHeight="0" orientation="landscape" r:id="rId1"/>
  <rowBreaks count="10" manualBreakCount="10">
    <brk id="35" max="16383" man="1"/>
    <brk id="60" max="16383" man="1"/>
    <brk id="86" max="16383" man="1"/>
    <brk id="118" max="16383" man="1"/>
    <brk id="149" max="16383" man="1"/>
    <brk id="182" max="16383" man="1"/>
    <brk id="205" max="16383" man="1"/>
    <brk id="228" max="16383" man="1"/>
    <brk id="256" max="16383" man="1"/>
    <brk id="28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75"/>
  <sheetViews>
    <sheetView view="pageBreakPreview" topLeftCell="A13" zoomScale="90" zoomScaleNormal="115" zoomScaleSheetLayoutView="90" workbookViewId="0">
      <selection activeCell="D15" sqref="D15"/>
    </sheetView>
  </sheetViews>
  <sheetFormatPr defaultRowHeight="15" x14ac:dyDescent="0.25"/>
  <cols>
    <col min="1" max="1" width="47" customWidth="1"/>
    <col min="2" max="2" width="13.85546875" customWidth="1"/>
    <col min="3" max="3" width="14.7109375" customWidth="1"/>
    <col min="4" max="4" width="12.5703125" customWidth="1"/>
    <col min="5" max="10" width="8.7109375" customWidth="1"/>
  </cols>
  <sheetData>
    <row r="1" spans="1:14" ht="9.75" customHeight="1" x14ac:dyDescent="0.25">
      <c r="G1" s="75"/>
      <c r="H1" s="40"/>
      <c r="I1" s="40"/>
      <c r="J1" s="40"/>
    </row>
    <row r="2" spans="1:14" ht="96" customHeight="1" x14ac:dyDescent="0.25">
      <c r="F2" s="75" t="s">
        <v>130</v>
      </c>
      <c r="G2" s="75"/>
      <c r="H2" s="75"/>
      <c r="I2" s="75"/>
      <c r="J2" s="75"/>
      <c r="K2" s="76"/>
      <c r="L2" s="76"/>
      <c r="M2" s="76"/>
      <c r="N2" s="76"/>
    </row>
    <row r="3" spans="1:14" ht="78.75" customHeight="1" x14ac:dyDescent="0.25">
      <c r="A3" s="81" t="s">
        <v>161</v>
      </c>
      <c r="B3" s="81"/>
      <c r="C3" s="81"/>
      <c r="D3" s="81"/>
      <c r="E3" s="81"/>
      <c r="F3" s="81"/>
      <c r="G3" s="81"/>
      <c r="H3" s="81"/>
      <c r="I3" s="81"/>
      <c r="J3" s="81"/>
    </row>
    <row r="4" spans="1:14" ht="46.5" customHeight="1" x14ac:dyDescent="0.25">
      <c r="A4" s="77" t="s">
        <v>131</v>
      </c>
      <c r="B4" s="78"/>
      <c r="C4" s="78"/>
      <c r="D4" s="78"/>
      <c r="E4" s="78"/>
      <c r="F4" s="78"/>
      <c r="G4" s="78"/>
      <c r="H4" s="78"/>
      <c r="I4" s="78"/>
      <c r="J4" s="78"/>
    </row>
    <row r="5" spans="1:14" ht="39.75" customHeight="1" x14ac:dyDescent="0.25">
      <c r="A5" s="72" t="s">
        <v>132</v>
      </c>
      <c r="B5" s="72" t="s">
        <v>133</v>
      </c>
      <c r="C5" s="72" t="s">
        <v>134</v>
      </c>
      <c r="D5" s="72"/>
      <c r="E5" s="72"/>
      <c r="F5" s="72"/>
      <c r="G5" s="72"/>
      <c r="H5" s="79"/>
      <c r="I5" s="80"/>
      <c r="J5" s="80"/>
    </row>
    <row r="6" spans="1:14" ht="45" x14ac:dyDescent="0.25">
      <c r="A6" s="72"/>
      <c r="B6" s="72"/>
      <c r="C6" s="7" t="s">
        <v>144</v>
      </c>
      <c r="D6" s="6" t="s">
        <v>135</v>
      </c>
      <c r="E6" s="6" t="s">
        <v>10</v>
      </c>
      <c r="F6" s="6" t="s">
        <v>11</v>
      </c>
      <c r="G6" s="6" t="s">
        <v>12</v>
      </c>
      <c r="H6" s="6" t="s">
        <v>13</v>
      </c>
      <c r="I6" s="6" t="s">
        <v>14</v>
      </c>
      <c r="J6" s="6" t="s">
        <v>15</v>
      </c>
    </row>
    <row r="7" spans="1:14" ht="15.75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4" ht="40.5" customHeight="1" x14ac:dyDescent="0.25">
      <c r="A8" s="82" t="s">
        <v>52</v>
      </c>
      <c r="B8" s="82"/>
      <c r="C8" s="82"/>
      <c r="D8" s="82"/>
      <c r="E8" s="82"/>
      <c r="F8" s="82"/>
      <c r="G8" s="82"/>
      <c r="H8" s="79"/>
      <c r="I8" s="79"/>
      <c r="J8" s="79"/>
    </row>
    <row r="9" spans="1:14" ht="46.5" customHeight="1" x14ac:dyDescent="0.25">
      <c r="A9" s="9" t="s">
        <v>145</v>
      </c>
      <c r="B9" s="10" t="s">
        <v>136</v>
      </c>
      <c r="C9" s="10"/>
      <c r="D9" s="10"/>
      <c r="E9" s="10">
        <v>100</v>
      </c>
      <c r="F9" s="10">
        <v>100</v>
      </c>
      <c r="G9" s="10">
        <v>100</v>
      </c>
      <c r="H9" s="10">
        <v>100</v>
      </c>
      <c r="I9" s="10">
        <v>100</v>
      </c>
      <c r="J9" s="10">
        <v>100</v>
      </c>
    </row>
    <row r="10" spans="1:14" ht="63.75" x14ac:dyDescent="0.25">
      <c r="A10" s="9" t="s">
        <v>146</v>
      </c>
      <c r="B10" s="10" t="s">
        <v>136</v>
      </c>
      <c r="C10" s="10"/>
      <c r="D10" s="10"/>
      <c r="E10" s="10">
        <v>100</v>
      </c>
      <c r="F10" s="10">
        <v>100</v>
      </c>
      <c r="G10" s="10">
        <v>100</v>
      </c>
      <c r="H10" s="10">
        <v>100</v>
      </c>
      <c r="I10" s="10">
        <v>100</v>
      </c>
      <c r="J10" s="10">
        <v>100</v>
      </c>
    </row>
    <row r="11" spans="1:14" ht="35.25" customHeight="1" x14ac:dyDescent="0.25">
      <c r="A11" s="9" t="s">
        <v>148</v>
      </c>
      <c r="B11" s="10" t="s">
        <v>137</v>
      </c>
      <c r="C11" s="10"/>
      <c r="D11" s="10"/>
      <c r="E11" s="10">
        <v>200</v>
      </c>
      <c r="F11" s="10">
        <v>210</v>
      </c>
      <c r="G11" s="10">
        <v>220</v>
      </c>
      <c r="H11" s="10">
        <v>230</v>
      </c>
      <c r="I11" s="10">
        <v>240</v>
      </c>
      <c r="J11" s="10">
        <v>250</v>
      </c>
    </row>
    <row r="12" spans="1:14" ht="35.25" customHeight="1" x14ac:dyDescent="0.25">
      <c r="A12" s="9" t="s">
        <v>147</v>
      </c>
      <c r="B12" s="10" t="s">
        <v>136</v>
      </c>
      <c r="C12" s="10"/>
      <c r="D12" s="10"/>
      <c r="E12" s="10">
        <v>100</v>
      </c>
      <c r="F12" s="10">
        <v>100</v>
      </c>
      <c r="G12" s="10">
        <v>100</v>
      </c>
      <c r="H12" s="10">
        <v>100</v>
      </c>
      <c r="I12" s="10">
        <v>100</v>
      </c>
      <c r="J12" s="10">
        <v>100</v>
      </c>
    </row>
    <row r="13" spans="1:14" ht="35.25" customHeight="1" x14ac:dyDescent="0.25">
      <c r="A13" s="9" t="s">
        <v>149</v>
      </c>
      <c r="B13" s="10" t="s">
        <v>136</v>
      </c>
      <c r="C13" s="10"/>
      <c r="D13" s="10"/>
      <c r="E13" s="10">
        <v>100</v>
      </c>
      <c r="F13" s="10">
        <v>100</v>
      </c>
      <c r="G13" s="10">
        <v>100</v>
      </c>
      <c r="H13" s="10">
        <v>100</v>
      </c>
      <c r="I13" s="10">
        <v>100</v>
      </c>
      <c r="J13" s="10">
        <v>100</v>
      </c>
    </row>
    <row r="14" spans="1:14" ht="87.75" customHeight="1" thickBot="1" x14ac:dyDescent="0.3">
      <c r="A14" s="23" t="s">
        <v>205</v>
      </c>
      <c r="B14" s="24" t="s">
        <v>136</v>
      </c>
      <c r="C14" s="24"/>
      <c r="D14" s="24"/>
      <c r="E14" s="24">
        <v>100</v>
      </c>
      <c r="F14" s="24">
        <v>100</v>
      </c>
      <c r="G14" s="24">
        <v>100</v>
      </c>
      <c r="H14" s="24">
        <v>100</v>
      </c>
      <c r="I14" s="24">
        <v>100</v>
      </c>
      <c r="J14" s="24">
        <v>100</v>
      </c>
    </row>
    <row r="15" spans="1:14" ht="120" customHeight="1" thickBot="1" x14ac:dyDescent="0.3">
      <c r="A15" s="23" t="s">
        <v>210</v>
      </c>
      <c r="B15" s="24" t="s">
        <v>136</v>
      </c>
      <c r="C15" s="24"/>
      <c r="D15" s="24"/>
      <c r="E15" s="24">
        <v>100</v>
      </c>
      <c r="F15" s="24">
        <v>100</v>
      </c>
      <c r="G15" s="24">
        <v>100</v>
      </c>
      <c r="H15" s="24">
        <v>100</v>
      </c>
      <c r="I15" s="24">
        <v>100</v>
      </c>
      <c r="J15" s="24">
        <v>100</v>
      </c>
    </row>
    <row r="16" spans="1:14" ht="128.25" customHeight="1" thickBot="1" x14ac:dyDescent="0.3">
      <c r="A16" s="23" t="s">
        <v>206</v>
      </c>
      <c r="B16" s="24" t="s">
        <v>136</v>
      </c>
      <c r="C16" s="24"/>
      <c r="D16" s="24"/>
      <c r="E16" s="24" t="e">
        <f>-C9:D15</f>
        <v>#VALUE!</v>
      </c>
      <c r="F16" s="24">
        <v>30</v>
      </c>
      <c r="G16" s="24">
        <v>40</v>
      </c>
      <c r="H16" s="24">
        <v>50</v>
      </c>
      <c r="I16" s="24">
        <v>53</v>
      </c>
      <c r="J16" s="24">
        <v>55</v>
      </c>
    </row>
    <row r="17" spans="1:10" ht="70.5" customHeight="1" thickBot="1" x14ac:dyDescent="0.3">
      <c r="A17" s="23" t="s">
        <v>207</v>
      </c>
      <c r="B17" s="24" t="s">
        <v>208</v>
      </c>
      <c r="C17" s="24" t="s">
        <v>209</v>
      </c>
      <c r="D17" s="24" t="s">
        <v>209</v>
      </c>
      <c r="E17" s="24" t="s">
        <v>209</v>
      </c>
      <c r="F17" s="24">
        <v>3.9</v>
      </c>
      <c r="G17" s="24">
        <v>4</v>
      </c>
      <c r="H17" s="24">
        <v>4.4000000000000004</v>
      </c>
      <c r="I17" s="24">
        <v>4.4000000000000004</v>
      </c>
      <c r="J17" s="24">
        <v>4.4000000000000004</v>
      </c>
    </row>
    <row r="18" spans="1:10" ht="28.5" customHeight="1" x14ac:dyDescent="0.25">
      <c r="A18" s="82" t="s">
        <v>74</v>
      </c>
      <c r="B18" s="82"/>
      <c r="C18" s="82"/>
      <c r="D18" s="82"/>
      <c r="E18" s="82"/>
      <c r="F18" s="82"/>
      <c r="G18" s="82"/>
      <c r="H18" s="79"/>
      <c r="I18" s="79"/>
      <c r="J18" s="79"/>
    </row>
    <row r="19" spans="1:10" ht="38.25" x14ac:dyDescent="0.25">
      <c r="A19" s="9" t="s">
        <v>156</v>
      </c>
      <c r="B19" s="10" t="s">
        <v>136</v>
      </c>
      <c r="C19" s="10">
        <v>40</v>
      </c>
      <c r="D19" s="10">
        <v>45</v>
      </c>
      <c r="E19" s="10">
        <v>45</v>
      </c>
      <c r="F19" s="10">
        <v>45</v>
      </c>
      <c r="G19" s="10">
        <v>45</v>
      </c>
      <c r="H19" s="10">
        <v>45</v>
      </c>
      <c r="I19" s="10">
        <v>45</v>
      </c>
      <c r="J19" s="10">
        <v>45</v>
      </c>
    </row>
    <row r="20" spans="1:10" ht="29.25" customHeight="1" x14ac:dyDescent="0.25">
      <c r="A20" s="9" t="s">
        <v>151</v>
      </c>
      <c r="B20" s="10" t="s">
        <v>137</v>
      </c>
      <c r="C20" s="10">
        <v>1500</v>
      </c>
      <c r="D20" s="10">
        <v>1600</v>
      </c>
      <c r="E20" s="10">
        <v>1700</v>
      </c>
      <c r="F20" s="10">
        <v>1700</v>
      </c>
      <c r="G20" s="10">
        <v>1700</v>
      </c>
      <c r="H20" s="10">
        <v>1750</v>
      </c>
      <c r="I20" s="10">
        <v>1750</v>
      </c>
      <c r="J20" s="10">
        <v>1750</v>
      </c>
    </row>
    <row r="21" spans="1:10" ht="38.25" x14ac:dyDescent="0.25">
      <c r="A21" s="9" t="s">
        <v>150</v>
      </c>
      <c r="B21" s="10" t="s">
        <v>138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1</v>
      </c>
    </row>
    <row r="22" spans="1:10" ht="64.5" customHeight="1" x14ac:dyDescent="0.25">
      <c r="A22" s="9" t="s">
        <v>152</v>
      </c>
      <c r="B22" s="10" t="s">
        <v>138</v>
      </c>
      <c r="C22" s="10">
        <v>8</v>
      </c>
      <c r="D22" s="10">
        <v>6</v>
      </c>
      <c r="E22" s="10">
        <v>6</v>
      </c>
      <c r="F22" s="10">
        <v>6</v>
      </c>
      <c r="G22" s="10">
        <v>6</v>
      </c>
      <c r="H22" s="10">
        <v>6</v>
      </c>
      <c r="I22" s="10">
        <v>6</v>
      </c>
      <c r="J22" s="10">
        <v>6</v>
      </c>
    </row>
    <row r="23" spans="1:10" ht="38.25" x14ac:dyDescent="0.25">
      <c r="A23" s="9" t="s">
        <v>153</v>
      </c>
      <c r="B23" s="10" t="s">
        <v>138</v>
      </c>
      <c r="C23" s="10">
        <v>4</v>
      </c>
      <c r="D23" s="10">
        <v>4</v>
      </c>
      <c r="E23" s="10">
        <v>4</v>
      </c>
      <c r="F23" s="10">
        <v>4</v>
      </c>
      <c r="G23" s="10">
        <v>4</v>
      </c>
      <c r="H23" s="10">
        <v>4</v>
      </c>
      <c r="I23" s="10">
        <v>4</v>
      </c>
      <c r="J23" s="10">
        <v>4</v>
      </c>
    </row>
    <row r="24" spans="1:10" ht="38.25" x14ac:dyDescent="0.25">
      <c r="A24" s="9" t="s">
        <v>154</v>
      </c>
      <c r="B24" s="10" t="s">
        <v>137</v>
      </c>
      <c r="C24" s="10">
        <v>0</v>
      </c>
      <c r="D24" s="10">
        <v>0</v>
      </c>
      <c r="E24" s="10">
        <v>19</v>
      </c>
      <c r="F24" s="10">
        <v>20</v>
      </c>
      <c r="G24" s="10">
        <v>20</v>
      </c>
      <c r="H24" s="10">
        <v>20</v>
      </c>
      <c r="I24" s="10">
        <v>20</v>
      </c>
      <c r="J24" s="10">
        <v>20</v>
      </c>
    </row>
    <row r="25" spans="1:10" ht="50.25" customHeight="1" x14ac:dyDescent="0.25">
      <c r="A25" s="9" t="s">
        <v>155</v>
      </c>
      <c r="B25" s="10" t="s">
        <v>138</v>
      </c>
      <c r="C25" s="10">
        <v>0</v>
      </c>
      <c r="D25" s="10">
        <v>0</v>
      </c>
      <c r="E25" s="10">
        <v>0</v>
      </c>
      <c r="F25" s="10">
        <v>2</v>
      </c>
      <c r="G25" s="10">
        <v>2</v>
      </c>
      <c r="H25" s="10">
        <v>2</v>
      </c>
      <c r="I25" s="10">
        <v>2</v>
      </c>
      <c r="J25" s="10">
        <v>2</v>
      </c>
    </row>
    <row r="26" spans="1:10" ht="26.25" customHeight="1" x14ac:dyDescent="0.25">
      <c r="A26" s="82" t="s">
        <v>108</v>
      </c>
      <c r="B26" s="82"/>
      <c r="C26" s="82"/>
      <c r="D26" s="82"/>
      <c r="E26" s="82"/>
      <c r="F26" s="82"/>
      <c r="G26" s="82"/>
      <c r="H26" s="82"/>
      <c r="I26" s="80"/>
      <c r="J26" s="80"/>
    </row>
    <row r="27" spans="1:10" ht="38.25" x14ac:dyDescent="0.25">
      <c r="A27" s="9" t="s">
        <v>157</v>
      </c>
      <c r="B27" s="10" t="s">
        <v>138</v>
      </c>
      <c r="C27" s="10">
        <v>0</v>
      </c>
      <c r="D27" s="10">
        <v>50</v>
      </c>
      <c r="E27" s="10">
        <v>50</v>
      </c>
      <c r="F27" s="10">
        <v>200</v>
      </c>
      <c r="G27" s="10">
        <v>200</v>
      </c>
      <c r="H27" s="10">
        <v>200</v>
      </c>
      <c r="I27" s="10">
        <v>200</v>
      </c>
      <c r="J27" s="10">
        <v>200</v>
      </c>
    </row>
    <row r="28" spans="1:10" ht="38.25" x14ac:dyDescent="0.25">
      <c r="A28" s="9" t="s">
        <v>158</v>
      </c>
      <c r="B28" s="10" t="s">
        <v>138</v>
      </c>
      <c r="C28" s="10">
        <v>2</v>
      </c>
      <c r="D28" s="10">
        <v>5</v>
      </c>
      <c r="E28" s="10">
        <v>5</v>
      </c>
      <c r="F28" s="10">
        <v>10</v>
      </c>
      <c r="G28" s="10">
        <v>10</v>
      </c>
      <c r="H28" s="10">
        <v>10</v>
      </c>
      <c r="I28" s="10">
        <v>10</v>
      </c>
      <c r="J28" s="10">
        <v>10</v>
      </c>
    </row>
    <row r="29" spans="1:10" ht="38.25" x14ac:dyDescent="0.25">
      <c r="A29" s="9" t="s">
        <v>159</v>
      </c>
      <c r="B29" s="10" t="s">
        <v>138</v>
      </c>
      <c r="C29" s="10">
        <v>2</v>
      </c>
      <c r="D29" s="10">
        <v>2</v>
      </c>
      <c r="E29" s="10">
        <v>2</v>
      </c>
      <c r="F29" s="10">
        <v>2</v>
      </c>
      <c r="G29" s="10">
        <v>2</v>
      </c>
      <c r="H29" s="10">
        <v>2</v>
      </c>
      <c r="I29" s="10">
        <v>2</v>
      </c>
      <c r="J29" s="10">
        <v>2</v>
      </c>
    </row>
    <row r="30" spans="1:10" ht="26.25" customHeight="1" x14ac:dyDescent="0.25">
      <c r="A30" s="82" t="s">
        <v>90</v>
      </c>
      <c r="B30" s="82"/>
      <c r="C30" s="82"/>
      <c r="D30" s="82"/>
      <c r="E30" s="82"/>
      <c r="F30" s="82"/>
      <c r="G30" s="82"/>
      <c r="H30" s="82"/>
      <c r="I30" s="80"/>
      <c r="J30" s="80"/>
    </row>
    <row r="31" spans="1:10" ht="38.25" customHeight="1" x14ac:dyDescent="0.25">
      <c r="A31" s="9" t="s">
        <v>160</v>
      </c>
      <c r="B31" s="10" t="s">
        <v>138</v>
      </c>
      <c r="C31" s="10">
        <v>1</v>
      </c>
      <c r="D31" s="10">
        <v>1</v>
      </c>
      <c r="E31" s="10">
        <v>1</v>
      </c>
      <c r="F31" s="10">
        <v>2</v>
      </c>
      <c r="G31" s="10">
        <v>2</v>
      </c>
      <c r="H31" s="10">
        <v>2</v>
      </c>
      <c r="I31" s="10">
        <v>2</v>
      </c>
      <c r="J31" s="10">
        <v>2</v>
      </c>
    </row>
    <row r="32" spans="1:10" ht="38.25" customHeight="1" x14ac:dyDescent="0.25">
      <c r="A32" s="9" t="s">
        <v>162</v>
      </c>
      <c r="B32" s="10" t="s">
        <v>137</v>
      </c>
      <c r="C32" s="10">
        <v>0</v>
      </c>
      <c r="D32" s="10">
        <v>0</v>
      </c>
      <c r="E32" s="10">
        <v>0</v>
      </c>
      <c r="F32" s="10">
        <v>2</v>
      </c>
      <c r="G32" s="10">
        <v>2</v>
      </c>
      <c r="H32" s="10">
        <v>2</v>
      </c>
      <c r="I32" s="10">
        <v>2</v>
      </c>
      <c r="J32" s="10">
        <v>2</v>
      </c>
    </row>
    <row r="33" spans="1:10" ht="46.5" customHeight="1" x14ac:dyDescent="0.25">
      <c r="A33" s="9" t="s">
        <v>163</v>
      </c>
      <c r="B33" s="10" t="s">
        <v>138</v>
      </c>
      <c r="C33" s="10">
        <v>0</v>
      </c>
      <c r="D33" s="10">
        <v>0</v>
      </c>
      <c r="E33" s="10">
        <v>0</v>
      </c>
      <c r="F33" s="10">
        <v>2</v>
      </c>
      <c r="G33" s="10">
        <v>2</v>
      </c>
      <c r="H33" s="10">
        <v>2</v>
      </c>
      <c r="I33" s="10">
        <v>2</v>
      </c>
      <c r="J33" s="10">
        <v>2</v>
      </c>
    </row>
    <row r="34" spans="1:10" ht="46.5" customHeight="1" x14ac:dyDescent="0.25">
      <c r="A34" s="9" t="s">
        <v>164</v>
      </c>
      <c r="B34" s="10" t="s">
        <v>138</v>
      </c>
      <c r="C34" s="10">
        <v>0</v>
      </c>
      <c r="D34" s="10">
        <v>0</v>
      </c>
      <c r="E34" s="10">
        <v>0</v>
      </c>
      <c r="F34" s="10">
        <v>4</v>
      </c>
      <c r="G34" s="10">
        <v>4</v>
      </c>
      <c r="H34" s="10">
        <v>4</v>
      </c>
      <c r="I34" s="10">
        <v>4</v>
      </c>
      <c r="J34" s="10">
        <v>4</v>
      </c>
    </row>
    <row r="35" spans="1:10" ht="46.5" customHeight="1" x14ac:dyDescent="0.25">
      <c r="A35" s="9" t="s">
        <v>165</v>
      </c>
      <c r="B35" s="10" t="s">
        <v>138</v>
      </c>
      <c r="C35" s="10">
        <v>2</v>
      </c>
      <c r="D35" s="10">
        <v>2</v>
      </c>
      <c r="E35" s="10">
        <v>10</v>
      </c>
      <c r="F35" s="10">
        <v>10</v>
      </c>
      <c r="G35" s="10">
        <v>10</v>
      </c>
      <c r="H35" s="10">
        <v>10</v>
      </c>
      <c r="I35" s="10">
        <v>10</v>
      </c>
      <c r="J35" s="10">
        <v>10</v>
      </c>
    </row>
    <row r="36" spans="1:10" ht="46.5" customHeight="1" x14ac:dyDescent="0.25">
      <c r="A36" s="9" t="s">
        <v>166</v>
      </c>
      <c r="B36" s="10" t="s">
        <v>138</v>
      </c>
      <c r="C36" s="10">
        <v>0</v>
      </c>
      <c r="D36" s="10">
        <v>0</v>
      </c>
      <c r="E36" s="10">
        <v>4</v>
      </c>
      <c r="F36" s="10">
        <v>4</v>
      </c>
      <c r="G36" s="10">
        <v>4</v>
      </c>
      <c r="H36" s="10">
        <v>4</v>
      </c>
      <c r="I36" s="10">
        <v>4</v>
      </c>
      <c r="J36" s="10">
        <v>4</v>
      </c>
    </row>
    <row r="37" spans="1:10" ht="46.5" customHeight="1" x14ac:dyDescent="0.25">
      <c r="A37" s="9" t="s">
        <v>167</v>
      </c>
      <c r="B37" s="10" t="s">
        <v>138</v>
      </c>
      <c r="C37" s="10">
        <v>1</v>
      </c>
      <c r="D37" s="10">
        <v>1</v>
      </c>
      <c r="E37" s="10">
        <v>2</v>
      </c>
      <c r="F37" s="10">
        <v>2</v>
      </c>
      <c r="G37" s="10">
        <v>2</v>
      </c>
      <c r="H37" s="10">
        <v>2</v>
      </c>
      <c r="I37" s="10">
        <v>2</v>
      </c>
      <c r="J37" s="10">
        <v>2</v>
      </c>
    </row>
    <row r="38" spans="1:10" ht="46.5" customHeight="1" x14ac:dyDescent="0.25">
      <c r="A38" s="9" t="s">
        <v>169</v>
      </c>
      <c r="B38" s="10" t="s">
        <v>138</v>
      </c>
      <c r="C38" s="10">
        <v>0</v>
      </c>
      <c r="D38" s="10">
        <v>0</v>
      </c>
      <c r="E38" s="10">
        <v>5</v>
      </c>
      <c r="F38" s="10">
        <v>10</v>
      </c>
      <c r="G38" s="10">
        <v>10</v>
      </c>
      <c r="H38" s="10">
        <v>10</v>
      </c>
      <c r="I38" s="10">
        <v>10</v>
      </c>
      <c r="J38" s="10">
        <v>10</v>
      </c>
    </row>
    <row r="39" spans="1:10" s="16" customFormat="1" ht="38.25" x14ac:dyDescent="0.25">
      <c r="A39" s="18" t="s">
        <v>193</v>
      </c>
      <c r="B39" s="19" t="s">
        <v>138</v>
      </c>
      <c r="C39" s="19">
        <v>5</v>
      </c>
      <c r="D39" s="19">
        <v>5</v>
      </c>
      <c r="E39" s="19">
        <v>5</v>
      </c>
      <c r="F39" s="19">
        <v>5</v>
      </c>
      <c r="G39" s="19">
        <v>5</v>
      </c>
      <c r="H39" s="19">
        <v>5</v>
      </c>
      <c r="I39" s="19">
        <v>5</v>
      </c>
      <c r="J39" s="19">
        <v>5</v>
      </c>
    </row>
    <row r="40" spans="1:10" ht="46.5" customHeight="1" x14ac:dyDescent="0.25">
      <c r="A40" s="9" t="s">
        <v>168</v>
      </c>
      <c r="B40" s="10" t="s">
        <v>138</v>
      </c>
      <c r="C40" s="10">
        <v>0</v>
      </c>
      <c r="D40" s="10">
        <v>0</v>
      </c>
      <c r="E40" s="10">
        <v>2</v>
      </c>
      <c r="F40" s="10">
        <v>2</v>
      </c>
      <c r="G40" s="10">
        <v>2</v>
      </c>
      <c r="H40" s="10">
        <v>2</v>
      </c>
      <c r="I40" s="10">
        <v>2</v>
      </c>
      <c r="J40" s="10">
        <v>2</v>
      </c>
    </row>
    <row r="41" spans="1:10" s="5" customFormat="1" x14ac:dyDescent="0.25">
      <c r="A41" s="11"/>
      <c r="B41" s="12"/>
      <c r="C41" s="13"/>
      <c r="D41" s="13"/>
      <c r="E41" s="13"/>
      <c r="F41" s="12"/>
      <c r="G41" s="13"/>
      <c r="H41" s="12"/>
      <c r="I41" s="13"/>
      <c r="J41" s="13"/>
    </row>
    <row r="42" spans="1:10" ht="36.75" customHeight="1" x14ac:dyDescent="0.25">
      <c r="A42" s="82" t="s">
        <v>171</v>
      </c>
      <c r="B42" s="83"/>
      <c r="C42" s="83"/>
      <c r="D42" s="83"/>
      <c r="E42" s="83"/>
      <c r="F42" s="83"/>
      <c r="G42" s="83"/>
      <c r="H42" s="83"/>
      <c r="I42" s="83"/>
      <c r="J42" s="83"/>
    </row>
    <row r="43" spans="1:10" ht="30.75" customHeight="1" x14ac:dyDescent="0.25">
      <c r="A43" s="14" t="s">
        <v>139</v>
      </c>
      <c r="B43" s="84" t="s">
        <v>140</v>
      </c>
      <c r="C43" s="85"/>
      <c r="D43" s="85"/>
      <c r="E43" s="85"/>
      <c r="F43" s="84" t="s">
        <v>141</v>
      </c>
      <c r="G43" s="85"/>
      <c r="H43" s="85"/>
      <c r="I43" s="85"/>
      <c r="J43" s="85"/>
    </row>
    <row r="44" spans="1:10" ht="50.25" customHeight="1" x14ac:dyDescent="0.25">
      <c r="A44" s="9" t="s">
        <v>145</v>
      </c>
      <c r="B44" s="72" t="s">
        <v>142</v>
      </c>
      <c r="C44" s="73"/>
      <c r="D44" s="73"/>
      <c r="E44" s="73"/>
      <c r="F44" s="72" t="s">
        <v>174</v>
      </c>
      <c r="G44" s="74"/>
      <c r="H44" s="74"/>
      <c r="I44" s="74"/>
      <c r="J44" s="74"/>
    </row>
    <row r="45" spans="1:10" ht="63.75" x14ac:dyDescent="0.25">
      <c r="A45" s="9" t="s">
        <v>146</v>
      </c>
      <c r="B45" s="87" t="s">
        <v>143</v>
      </c>
      <c r="C45" s="88"/>
      <c r="D45" s="88"/>
      <c r="E45" s="88"/>
      <c r="F45" s="72" t="s">
        <v>34</v>
      </c>
      <c r="G45" s="88"/>
      <c r="H45" s="88"/>
      <c r="I45" s="88"/>
      <c r="J45" s="88"/>
    </row>
    <row r="46" spans="1:10" ht="34.5" customHeight="1" x14ac:dyDescent="0.25">
      <c r="A46" s="9" t="s">
        <v>148</v>
      </c>
      <c r="B46" s="87" t="s">
        <v>175</v>
      </c>
      <c r="C46" s="88"/>
      <c r="D46" s="88"/>
      <c r="E46" s="88"/>
      <c r="F46" s="72" t="s">
        <v>34</v>
      </c>
      <c r="G46" s="88"/>
      <c r="H46" s="88"/>
      <c r="I46" s="88"/>
      <c r="J46" s="88"/>
    </row>
    <row r="47" spans="1:10" ht="34.5" customHeight="1" x14ac:dyDescent="0.25">
      <c r="A47" s="22" t="s">
        <v>147</v>
      </c>
      <c r="B47" s="87" t="s">
        <v>172</v>
      </c>
      <c r="C47" s="88"/>
      <c r="D47" s="88"/>
      <c r="E47" s="88"/>
      <c r="F47" s="72" t="s">
        <v>34</v>
      </c>
      <c r="G47" s="88"/>
      <c r="H47" s="88"/>
      <c r="I47" s="88"/>
      <c r="J47" s="88"/>
    </row>
    <row r="48" spans="1:10" ht="34.5" customHeight="1" x14ac:dyDescent="0.25">
      <c r="A48" s="9" t="s">
        <v>149</v>
      </c>
      <c r="B48" s="87" t="s">
        <v>173</v>
      </c>
      <c r="C48" s="88"/>
      <c r="D48" s="88"/>
      <c r="E48" s="88"/>
      <c r="F48" s="72" t="s">
        <v>34</v>
      </c>
      <c r="G48" s="88"/>
      <c r="H48" s="88"/>
      <c r="I48" s="88"/>
      <c r="J48" s="88"/>
    </row>
    <row r="49" spans="1:10" ht="34.5" customHeight="1" x14ac:dyDescent="0.25">
      <c r="A49" s="82" t="s">
        <v>176</v>
      </c>
      <c r="B49" s="83"/>
      <c r="C49" s="83"/>
      <c r="D49" s="83"/>
      <c r="E49" s="83"/>
      <c r="F49" s="83"/>
      <c r="G49" s="83"/>
      <c r="H49" s="83"/>
      <c r="I49" s="83"/>
      <c r="J49" s="83"/>
    </row>
    <row r="50" spans="1:10" ht="34.5" customHeight="1" x14ac:dyDescent="0.25">
      <c r="A50" s="9" t="s">
        <v>156</v>
      </c>
      <c r="B50" s="86" t="s">
        <v>177</v>
      </c>
      <c r="C50" s="80"/>
      <c r="D50" s="80"/>
      <c r="E50" s="80"/>
      <c r="F50" s="72" t="s">
        <v>124</v>
      </c>
      <c r="G50" s="79"/>
      <c r="H50" s="79"/>
      <c r="I50" s="79"/>
      <c r="J50" s="79"/>
    </row>
    <row r="51" spans="1:10" ht="34.5" customHeight="1" x14ac:dyDescent="0.25">
      <c r="A51" s="9" t="s">
        <v>151</v>
      </c>
      <c r="B51" s="87" t="s">
        <v>178</v>
      </c>
      <c r="C51" s="80"/>
      <c r="D51" s="80"/>
      <c r="E51" s="80"/>
      <c r="F51" s="72" t="s">
        <v>124</v>
      </c>
      <c r="G51" s="79"/>
      <c r="H51" s="79"/>
      <c r="I51" s="79"/>
      <c r="J51" s="79"/>
    </row>
    <row r="52" spans="1:10" ht="34.5" customHeight="1" x14ac:dyDescent="0.25">
      <c r="A52" s="9" t="s">
        <v>150</v>
      </c>
      <c r="B52" s="87" t="s">
        <v>178</v>
      </c>
      <c r="C52" s="80"/>
      <c r="D52" s="80"/>
      <c r="E52" s="80"/>
      <c r="F52" s="72" t="s">
        <v>21</v>
      </c>
      <c r="G52" s="79"/>
      <c r="H52" s="79"/>
      <c r="I52" s="79"/>
      <c r="J52" s="79"/>
    </row>
    <row r="53" spans="1:10" ht="34.5" customHeight="1" x14ac:dyDescent="0.25">
      <c r="A53" s="9" t="s">
        <v>152</v>
      </c>
      <c r="B53" s="87" t="s">
        <v>178</v>
      </c>
      <c r="C53" s="80"/>
      <c r="D53" s="80"/>
      <c r="E53" s="80"/>
      <c r="F53" s="72" t="s">
        <v>21</v>
      </c>
      <c r="G53" s="79"/>
      <c r="H53" s="79"/>
      <c r="I53" s="79"/>
      <c r="J53" s="79"/>
    </row>
    <row r="54" spans="1:10" ht="64.5" customHeight="1" x14ac:dyDescent="0.25">
      <c r="A54" s="9" t="s">
        <v>153</v>
      </c>
      <c r="B54" s="87" t="s">
        <v>178</v>
      </c>
      <c r="C54" s="80"/>
      <c r="D54" s="80"/>
      <c r="E54" s="80"/>
      <c r="F54" s="72" t="s">
        <v>124</v>
      </c>
      <c r="G54" s="79"/>
      <c r="H54" s="79"/>
      <c r="I54" s="79"/>
      <c r="J54" s="79"/>
    </row>
    <row r="55" spans="1:10" ht="64.5" customHeight="1" x14ac:dyDescent="0.25">
      <c r="A55" s="9" t="s">
        <v>154</v>
      </c>
      <c r="B55" s="87" t="s">
        <v>178</v>
      </c>
      <c r="C55" s="80"/>
      <c r="D55" s="80"/>
      <c r="E55" s="80"/>
      <c r="F55" s="72" t="s">
        <v>124</v>
      </c>
      <c r="G55" s="79"/>
      <c r="H55" s="79"/>
      <c r="I55" s="79"/>
      <c r="J55" s="79"/>
    </row>
    <row r="56" spans="1:10" ht="64.5" customHeight="1" x14ac:dyDescent="0.25">
      <c r="A56" s="9" t="s">
        <v>155</v>
      </c>
      <c r="B56" s="87" t="s">
        <v>178</v>
      </c>
      <c r="C56" s="80"/>
      <c r="D56" s="80"/>
      <c r="E56" s="80"/>
      <c r="F56" s="72" t="s">
        <v>124</v>
      </c>
      <c r="G56" s="79"/>
      <c r="H56" s="79"/>
      <c r="I56" s="79"/>
      <c r="J56" s="79"/>
    </row>
    <row r="57" spans="1:10" ht="64.5" customHeight="1" x14ac:dyDescent="0.25">
      <c r="A57" s="82" t="s">
        <v>179</v>
      </c>
      <c r="B57" s="83"/>
      <c r="C57" s="83"/>
      <c r="D57" s="83"/>
      <c r="E57" s="83"/>
      <c r="F57" s="83"/>
      <c r="G57" s="83"/>
      <c r="H57" s="83"/>
      <c r="I57" s="83"/>
      <c r="J57" s="83"/>
    </row>
    <row r="58" spans="1:10" ht="64.5" customHeight="1" x14ac:dyDescent="0.25">
      <c r="A58" s="9" t="s">
        <v>157</v>
      </c>
      <c r="B58" s="87" t="s">
        <v>178</v>
      </c>
      <c r="C58" s="80"/>
      <c r="D58" s="80"/>
      <c r="E58" s="80"/>
      <c r="F58" s="86" t="s">
        <v>64</v>
      </c>
      <c r="G58" s="80"/>
      <c r="H58" s="80"/>
      <c r="I58" s="80"/>
      <c r="J58" s="80"/>
    </row>
    <row r="59" spans="1:10" ht="64.5" customHeight="1" x14ac:dyDescent="0.25">
      <c r="A59" s="9" t="s">
        <v>158</v>
      </c>
      <c r="B59" s="87" t="s">
        <v>178</v>
      </c>
      <c r="C59" s="80"/>
      <c r="D59" s="80"/>
      <c r="E59" s="80"/>
      <c r="F59" s="86" t="s">
        <v>64</v>
      </c>
      <c r="G59" s="80"/>
      <c r="H59" s="80"/>
      <c r="I59" s="80"/>
      <c r="J59" s="80"/>
    </row>
    <row r="60" spans="1:10" ht="64.5" customHeight="1" x14ac:dyDescent="0.25">
      <c r="A60" s="9" t="s">
        <v>159</v>
      </c>
      <c r="B60" s="87" t="s">
        <v>178</v>
      </c>
      <c r="C60" s="80"/>
      <c r="D60" s="80"/>
      <c r="E60" s="80"/>
      <c r="F60" s="86" t="s">
        <v>64</v>
      </c>
      <c r="G60" s="80"/>
      <c r="H60" s="80"/>
      <c r="I60" s="80"/>
      <c r="J60" s="80"/>
    </row>
    <row r="61" spans="1:10" ht="35.25" customHeight="1" x14ac:dyDescent="0.25">
      <c r="A61" s="82" t="s">
        <v>180</v>
      </c>
      <c r="B61" s="83"/>
      <c r="C61" s="83"/>
      <c r="D61" s="83"/>
      <c r="E61" s="83"/>
      <c r="F61" s="83"/>
      <c r="G61" s="83"/>
      <c r="H61" s="83"/>
      <c r="I61" s="83"/>
      <c r="J61" s="83"/>
    </row>
    <row r="62" spans="1:10" ht="64.5" customHeight="1" x14ac:dyDescent="0.25">
      <c r="A62" s="9" t="s">
        <v>160</v>
      </c>
      <c r="B62" s="87" t="s">
        <v>178</v>
      </c>
      <c r="C62" s="80"/>
      <c r="D62" s="80"/>
      <c r="E62" s="80"/>
      <c r="F62" s="72" t="s">
        <v>124</v>
      </c>
      <c r="G62" s="79"/>
      <c r="H62" s="79"/>
      <c r="I62" s="79"/>
      <c r="J62" s="79"/>
    </row>
    <row r="63" spans="1:10" ht="64.5" customHeight="1" x14ac:dyDescent="0.25">
      <c r="A63" s="9" t="s">
        <v>162</v>
      </c>
      <c r="B63" s="87" t="s">
        <v>178</v>
      </c>
      <c r="C63" s="80"/>
      <c r="D63" s="80"/>
      <c r="E63" s="80"/>
      <c r="F63" s="72" t="s">
        <v>124</v>
      </c>
      <c r="G63" s="79"/>
      <c r="H63" s="79"/>
      <c r="I63" s="79"/>
      <c r="J63" s="79"/>
    </row>
    <row r="64" spans="1:10" ht="64.5" customHeight="1" x14ac:dyDescent="0.25">
      <c r="A64" s="9" t="s">
        <v>163</v>
      </c>
      <c r="B64" s="87" t="s">
        <v>178</v>
      </c>
      <c r="C64" s="80"/>
      <c r="D64" s="80"/>
      <c r="E64" s="80"/>
      <c r="F64" s="72" t="s">
        <v>124</v>
      </c>
      <c r="G64" s="79"/>
      <c r="H64" s="79"/>
      <c r="I64" s="79"/>
      <c r="J64" s="79"/>
    </row>
    <row r="65" spans="1:10" ht="35.25" customHeight="1" x14ac:dyDescent="0.25">
      <c r="A65" s="9" t="s">
        <v>164</v>
      </c>
      <c r="B65" s="87" t="s">
        <v>178</v>
      </c>
      <c r="C65" s="80"/>
      <c r="D65" s="80"/>
      <c r="E65" s="80"/>
      <c r="F65" s="72" t="s">
        <v>124</v>
      </c>
      <c r="G65" s="79"/>
      <c r="H65" s="79"/>
      <c r="I65" s="79"/>
      <c r="J65" s="79"/>
    </row>
    <row r="66" spans="1:10" ht="64.5" customHeight="1" x14ac:dyDescent="0.25">
      <c r="A66" s="9" t="s">
        <v>165</v>
      </c>
      <c r="B66" s="87" t="s">
        <v>178</v>
      </c>
      <c r="C66" s="80"/>
      <c r="D66" s="80"/>
      <c r="E66" s="80"/>
      <c r="F66" s="72" t="s">
        <v>124</v>
      </c>
      <c r="G66" s="79"/>
      <c r="H66" s="79"/>
      <c r="I66" s="79"/>
      <c r="J66" s="79"/>
    </row>
    <row r="67" spans="1:10" ht="64.5" customHeight="1" x14ac:dyDescent="0.25">
      <c r="A67" s="9" t="s">
        <v>166</v>
      </c>
      <c r="B67" s="87" t="s">
        <v>178</v>
      </c>
      <c r="C67" s="80"/>
      <c r="D67" s="80"/>
      <c r="E67" s="80"/>
      <c r="F67" s="72" t="s">
        <v>124</v>
      </c>
      <c r="G67" s="79"/>
      <c r="H67" s="79"/>
      <c r="I67" s="79"/>
      <c r="J67" s="79"/>
    </row>
    <row r="68" spans="1:10" ht="64.5" customHeight="1" x14ac:dyDescent="0.25">
      <c r="A68" s="9" t="s">
        <v>167</v>
      </c>
      <c r="B68" s="87" t="s">
        <v>178</v>
      </c>
      <c r="C68" s="80"/>
      <c r="D68" s="80"/>
      <c r="E68" s="80"/>
      <c r="F68" s="72" t="s">
        <v>124</v>
      </c>
      <c r="G68" s="79"/>
      <c r="H68" s="79"/>
      <c r="I68" s="79"/>
      <c r="J68" s="79"/>
    </row>
    <row r="69" spans="1:10" ht="64.5" customHeight="1" x14ac:dyDescent="0.25">
      <c r="A69" s="9" t="s">
        <v>169</v>
      </c>
      <c r="B69" s="87" t="s">
        <v>178</v>
      </c>
      <c r="C69" s="80"/>
      <c r="D69" s="80"/>
      <c r="E69" s="80"/>
      <c r="F69" s="72" t="s">
        <v>124</v>
      </c>
      <c r="G69" s="79"/>
      <c r="H69" s="79"/>
      <c r="I69" s="79"/>
      <c r="J69" s="79"/>
    </row>
    <row r="70" spans="1:10" ht="64.5" customHeight="1" x14ac:dyDescent="0.25">
      <c r="A70" s="9" t="s">
        <v>170</v>
      </c>
      <c r="B70" s="87" t="s">
        <v>178</v>
      </c>
      <c r="C70" s="80"/>
      <c r="D70" s="80"/>
      <c r="E70" s="80"/>
      <c r="F70" s="72" t="s">
        <v>124</v>
      </c>
      <c r="G70" s="79"/>
      <c r="H70" s="79"/>
      <c r="I70" s="79"/>
      <c r="J70" s="79"/>
    </row>
    <row r="71" spans="1:10" ht="79.5" customHeight="1" x14ac:dyDescent="0.25">
      <c r="A71" s="9" t="s">
        <v>168</v>
      </c>
      <c r="B71" s="87" t="s">
        <v>178</v>
      </c>
      <c r="C71" s="80"/>
      <c r="D71" s="80"/>
      <c r="E71" s="80"/>
      <c r="F71" s="72" t="s">
        <v>124</v>
      </c>
      <c r="G71" s="79"/>
      <c r="H71" s="79"/>
      <c r="I71" s="79"/>
      <c r="J71" s="79"/>
    </row>
    <row r="72" spans="1:10" ht="64.5" customHeight="1" x14ac:dyDescent="0.25"/>
    <row r="73" spans="1:10" ht="64.5" customHeight="1" x14ac:dyDescent="0.25"/>
    <row r="74" spans="1:10" ht="64.5" customHeight="1" x14ac:dyDescent="0.25"/>
    <row r="75" spans="1:10" ht="79.5" customHeight="1" x14ac:dyDescent="0.25"/>
  </sheetData>
  <mergeCells count="68">
    <mergeCell ref="F56:J56"/>
    <mergeCell ref="B64:E64"/>
    <mergeCell ref="F64:J64"/>
    <mergeCell ref="B65:E65"/>
    <mergeCell ref="F65:J65"/>
    <mergeCell ref="B62:E62"/>
    <mergeCell ref="F62:J62"/>
    <mergeCell ref="B63:E63"/>
    <mergeCell ref="F63:J63"/>
    <mergeCell ref="B60:E60"/>
    <mergeCell ref="F60:J60"/>
    <mergeCell ref="B56:E56"/>
    <mergeCell ref="A57:J57"/>
    <mergeCell ref="B58:E58"/>
    <mergeCell ref="F58:J58"/>
    <mergeCell ref="B59:E59"/>
    <mergeCell ref="B52:E52"/>
    <mergeCell ref="F52:J52"/>
    <mergeCell ref="A49:J49"/>
    <mergeCell ref="B50:E50"/>
    <mergeCell ref="F50:J50"/>
    <mergeCell ref="B51:E51"/>
    <mergeCell ref="F51:J51"/>
    <mergeCell ref="B71:E71"/>
    <mergeCell ref="F71:J71"/>
    <mergeCell ref="A61:J61"/>
    <mergeCell ref="B68:E68"/>
    <mergeCell ref="F68:J68"/>
    <mergeCell ref="B69:E69"/>
    <mergeCell ref="F69:J69"/>
    <mergeCell ref="B70:E70"/>
    <mergeCell ref="F70:J70"/>
    <mergeCell ref="B66:E66"/>
    <mergeCell ref="F66:J66"/>
    <mergeCell ref="B67:E67"/>
    <mergeCell ref="F67:J67"/>
    <mergeCell ref="A26:J26"/>
    <mergeCell ref="F59:J59"/>
    <mergeCell ref="B45:E45"/>
    <mergeCell ref="F45:J45"/>
    <mergeCell ref="B46:E46"/>
    <mergeCell ref="F46:J46"/>
    <mergeCell ref="B53:E53"/>
    <mergeCell ref="F53:J53"/>
    <mergeCell ref="B54:E54"/>
    <mergeCell ref="F54:J54"/>
    <mergeCell ref="B55:E55"/>
    <mergeCell ref="F55:J55"/>
    <mergeCell ref="B47:E47"/>
    <mergeCell ref="F47:J47"/>
    <mergeCell ref="B48:E48"/>
    <mergeCell ref="F48:J48"/>
    <mergeCell ref="B44:E44"/>
    <mergeCell ref="F44:J44"/>
    <mergeCell ref="G1:J1"/>
    <mergeCell ref="K2:N2"/>
    <mergeCell ref="A4:J4"/>
    <mergeCell ref="A5:A6"/>
    <mergeCell ref="B5:B6"/>
    <mergeCell ref="C5:J5"/>
    <mergeCell ref="A3:J3"/>
    <mergeCell ref="F2:J2"/>
    <mergeCell ref="A30:J30"/>
    <mergeCell ref="A42:J42"/>
    <mergeCell ref="B43:E43"/>
    <mergeCell ref="F43:J43"/>
    <mergeCell ref="A8:J8"/>
    <mergeCell ref="A18:J18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Ресурсное обеспечение</vt:lpstr>
      <vt:lpstr>Перечень мероприятий </vt:lpstr>
      <vt:lpstr>Перечень целевых показателей</vt:lpstr>
      <vt:lpstr>'Перечень целевых показателей'!Область_печати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2022-11-14T13:31:48Z</dcterms:modified>
</cp:coreProperties>
</file>